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T:\21 - Shelf\Billing Docs\ORDER FORMS\CATALOG\2025\"/>
    </mc:Choice>
  </mc:AlternateContent>
  <xr:revisionPtr revIDLastSave="0" documentId="13_ncr:1_{16AE16CC-8B32-4625-8644-14C4714362CF}" xr6:coauthVersionLast="47" xr6:coauthVersionMax="47" xr10:uidLastSave="{00000000-0000-0000-0000-000000000000}"/>
  <bookViews>
    <workbookView xWindow="-108" yWindow="-108" windowWidth="23256" windowHeight="13896" xr2:uid="{00000000-000D-0000-FFFF-FFFF00000000}"/>
  </bookViews>
  <sheets>
    <sheet name="Order Form" sheetId="1" r:id="rId1"/>
    <sheet name="Local Scanning Info Form" sheetId="3" r:id="rId2"/>
  </sheets>
  <definedNames>
    <definedName name="_xlnm.Print_Area" localSheetId="0">'Order Form'!$A$1:$BG$152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U140" i="1" l="1"/>
  <c r="AU139" i="1"/>
  <c r="AU138" i="1"/>
  <c r="AU137" i="1"/>
  <c r="AU136" i="1"/>
  <c r="AU135" i="1"/>
  <c r="AU134" i="1"/>
  <c r="AU133" i="1"/>
  <c r="AU130" i="1"/>
  <c r="AU129" i="1"/>
  <c r="AU128" i="1"/>
  <c r="AU127" i="1"/>
  <c r="AU126" i="1"/>
  <c r="AU125" i="1"/>
  <c r="AU124" i="1"/>
  <c r="AU123" i="1"/>
  <c r="AU122" i="1"/>
  <c r="AU121" i="1"/>
  <c r="AU120" i="1"/>
  <c r="AU102" i="1"/>
  <c r="AU101" i="1"/>
  <c r="AU100" i="1"/>
  <c r="AU99" i="1"/>
  <c r="AU98" i="1"/>
  <c r="AU97" i="1"/>
  <c r="AU96" i="1"/>
  <c r="AU95" i="1"/>
  <c r="AU94" i="1"/>
  <c r="AU91" i="1"/>
  <c r="AU90" i="1"/>
  <c r="AU89" i="1"/>
  <c r="AU88" i="1"/>
  <c r="AU87" i="1"/>
  <c r="AU86" i="1"/>
  <c r="AU85" i="1"/>
  <c r="AU84" i="1"/>
  <c r="AU83" i="1"/>
  <c r="AU82" i="1"/>
  <c r="AU81" i="1"/>
  <c r="AU80" i="1"/>
  <c r="AU77" i="1"/>
  <c r="AU76" i="1"/>
  <c r="AU75" i="1"/>
  <c r="AU74" i="1"/>
  <c r="AU73" i="1"/>
  <c r="AU72" i="1"/>
  <c r="AU71" i="1"/>
  <c r="AU70" i="1"/>
  <c r="AU69" i="1"/>
  <c r="AU68" i="1"/>
  <c r="AU67" i="1"/>
  <c r="AU66" i="1"/>
  <c r="AU65" i="1"/>
  <c r="AU64" i="1"/>
  <c r="AU63" i="1"/>
  <c r="AU62" i="1"/>
  <c r="AU61" i="1"/>
  <c r="AU60" i="1"/>
  <c r="AU59" i="1"/>
  <c r="AU58" i="1"/>
  <c r="AU57" i="1"/>
  <c r="AU56" i="1"/>
  <c r="AU55" i="1"/>
  <c r="AU54" i="1"/>
  <c r="AU53" i="1"/>
  <c r="AU46" i="1"/>
  <c r="AU45" i="1"/>
  <c r="AU44" i="1"/>
  <c r="AU43" i="1"/>
  <c r="AU42" i="1"/>
  <c r="AU41" i="1"/>
  <c r="AU40" i="1"/>
  <c r="AU39" i="1"/>
  <c r="AU38" i="1"/>
  <c r="AU36" i="1"/>
  <c r="AU35" i="1"/>
  <c r="AU34" i="1"/>
  <c r="AU33" i="1"/>
  <c r="AU32" i="1"/>
  <c r="AU31" i="1"/>
  <c r="AU30" i="1"/>
  <c r="AU29" i="1"/>
  <c r="AP14" i="1"/>
  <c r="AP13" i="1"/>
  <c r="AZ12" i="1"/>
  <c r="AP12" i="1"/>
  <c r="AP11" i="1"/>
  <c r="AP10" i="1"/>
  <c r="AP9" i="1"/>
  <c r="AP8" i="1"/>
  <c r="AZ133" i="1" l="1"/>
  <c r="AZ49" i="1" l="1"/>
  <c r="AZ130" i="1" l="1"/>
  <c r="AZ129" i="1"/>
  <c r="AZ128" i="1"/>
  <c r="AZ127" i="1"/>
  <c r="AZ126" i="1"/>
  <c r="AZ125" i="1"/>
  <c r="AZ124" i="1"/>
  <c r="AZ123" i="1"/>
  <c r="AZ122" i="1"/>
  <c r="AZ121" i="1"/>
  <c r="AZ120" i="1"/>
  <c r="AZ109" i="1"/>
  <c r="AZ113" i="1"/>
  <c r="AZ117" i="1"/>
  <c r="AZ106" i="1"/>
  <c r="AZ116" i="1"/>
  <c r="AZ115" i="1"/>
  <c r="AZ114" i="1"/>
  <c r="AZ112" i="1"/>
  <c r="AZ111" i="1"/>
  <c r="AZ110" i="1"/>
  <c r="AZ108" i="1"/>
  <c r="AZ107" i="1"/>
  <c r="AZ58" i="1" l="1"/>
  <c r="AZ57" i="1"/>
  <c r="AZ56" i="1"/>
  <c r="AZ55" i="1"/>
  <c r="AZ54" i="1"/>
  <c r="AZ71" i="1"/>
  <c r="AZ70" i="1"/>
  <c r="AZ69" i="1"/>
  <c r="AZ68" i="1"/>
  <c r="AZ67" i="1"/>
  <c r="AZ66" i="1"/>
  <c r="AZ77" i="1"/>
  <c r="AZ76" i="1"/>
  <c r="AZ75" i="1"/>
  <c r="AZ74" i="1"/>
  <c r="AZ73" i="1"/>
  <c r="AZ72" i="1"/>
  <c r="AZ53" i="1"/>
  <c r="AZ65" i="1"/>
  <c r="AZ64" i="1"/>
  <c r="AZ63" i="1"/>
  <c r="AZ62" i="1"/>
  <c r="AZ61" i="1"/>
  <c r="AZ60" i="1"/>
  <c r="AZ59" i="1"/>
  <c r="AZ140" i="1" l="1"/>
  <c r="AZ139" i="1"/>
  <c r="AZ138" i="1"/>
  <c r="AZ137" i="1"/>
  <c r="AZ136" i="1"/>
  <c r="AZ135" i="1"/>
  <c r="AZ134" i="1"/>
  <c r="AZ102" i="1"/>
  <c r="AZ101" i="1"/>
  <c r="AZ100" i="1"/>
  <c r="AZ99" i="1"/>
  <c r="AZ98" i="1"/>
  <c r="AZ97" i="1"/>
  <c r="AZ96" i="1"/>
  <c r="AZ95" i="1"/>
  <c r="AZ94" i="1"/>
  <c r="AZ91" i="1"/>
  <c r="AZ90" i="1"/>
  <c r="AZ89" i="1"/>
  <c r="AZ88" i="1"/>
  <c r="AZ87" i="1"/>
  <c r="AZ86" i="1"/>
  <c r="AZ85" i="1"/>
  <c r="AZ84" i="1"/>
  <c r="AZ83" i="1"/>
  <c r="AZ82" i="1"/>
  <c r="AZ81" i="1"/>
  <c r="AZ80" i="1"/>
  <c r="AZ46" i="1"/>
  <c r="AZ45" i="1"/>
  <c r="AZ44" i="1"/>
  <c r="AZ43" i="1"/>
  <c r="AZ42" i="1"/>
  <c r="AZ41" i="1"/>
  <c r="AZ40" i="1"/>
  <c r="AZ39" i="1"/>
  <c r="AZ38" i="1"/>
  <c r="AZ26" i="1"/>
  <c r="AZ27" i="1"/>
  <c r="AZ28" i="1"/>
  <c r="AZ29" i="1"/>
  <c r="AZ30" i="1"/>
  <c r="AZ31" i="1"/>
  <c r="AZ32" i="1"/>
  <c r="AZ33" i="1"/>
  <c r="AZ34" i="1"/>
  <c r="AZ35" i="1"/>
  <c r="AZ36" i="1"/>
  <c r="AZ25" i="1"/>
  <c r="AZ141" i="1" l="1"/>
  <c r="AZ142" i="1" l="1"/>
  <c r="AZ143" i="1" s="1"/>
</calcChain>
</file>

<file path=xl/sharedStrings.xml><?xml version="1.0" encoding="utf-8"?>
<sst xmlns="http://schemas.openxmlformats.org/spreadsheetml/2006/main" count="360" uniqueCount="245">
  <si>
    <t>Name:</t>
  </si>
  <si>
    <t>Organization Name:</t>
  </si>
  <si>
    <t>Phone:</t>
  </si>
  <si>
    <t>Email:</t>
  </si>
  <si>
    <t>City:</t>
  </si>
  <si>
    <t>State:</t>
  </si>
  <si>
    <t>Zip Code:</t>
  </si>
  <si>
    <t>Email Address:</t>
  </si>
  <si>
    <t>Shipping Address:</t>
  </si>
  <si>
    <t>Ship to</t>
  </si>
  <si>
    <t>Bill to</t>
  </si>
  <si>
    <t>Phone: 800-538-9547   Fax: 800-282-0266</t>
  </si>
  <si>
    <t>QTY</t>
  </si>
  <si>
    <t>UNIT</t>
  </si>
  <si>
    <t>25/pkg.</t>
  </si>
  <si>
    <t>Item Description</t>
  </si>
  <si>
    <t>Price</t>
  </si>
  <si>
    <t>ISBN</t>
  </si>
  <si>
    <t>Total</t>
  </si>
  <si>
    <t>Each</t>
  </si>
  <si>
    <t>GENERAL ACCESSORIES</t>
  </si>
  <si>
    <t>Ship Via:</t>
  </si>
  <si>
    <t>Order Date:</t>
  </si>
  <si>
    <t>P.O. #:</t>
  </si>
  <si>
    <t>Subtotal:</t>
  </si>
  <si>
    <t>Grand Total:</t>
  </si>
  <si>
    <t>Shipping (est.):</t>
  </si>
  <si>
    <t>Email: ShelfCustomerService@DataRecognitionCorp.com</t>
  </si>
  <si>
    <t xml:space="preserve">Order Form Privacy Statement: DRC shall have the right to use student personal information and data and Licensee Information for research purposes for development of assessment tests, statistical analysis and norms and other research purposes (collectively “Research”), provided that students’ identifiable information will be used only in the aggregate so the privacy of the individual's such information will be maintained.
Customer Privacy Notice: DRC respects your privacy. We use your contact information to fulfill your requests and service your account. Your information is located in a secure database in the U.S. and access is limited to authorized persons. You may contact DRC, 13490 Bass Lake Road, Maple Grove, MN 55311 or call 1.800.538.9547 to Opt Out, review your data or ask questions. For more information about Data Recognition Corporation’s Privacy Policy, visit our website at www.datarecognitioncorp.com/Pages/privacy.aspx. </t>
  </si>
  <si>
    <t>Forms 11&amp;12 Locator Test</t>
  </si>
  <si>
    <t>C1200000</t>
  </si>
  <si>
    <t>Level E, Form 11 Test Books</t>
  </si>
  <si>
    <t>Level E, Form 12 Test Books</t>
  </si>
  <si>
    <t>Level M, Form 11 Test Books</t>
  </si>
  <si>
    <t>Level M, Form 12 Test Books</t>
  </si>
  <si>
    <t>Level D, Form 11 Test Books</t>
  </si>
  <si>
    <t>Level D, Form 12 Test Books</t>
  </si>
  <si>
    <t>Level A, Form 11 Test Books</t>
  </si>
  <si>
    <t>Level A, Form 12 Test Books</t>
  </si>
  <si>
    <t>Level L, Form 11 Consumable Test Books</t>
  </si>
  <si>
    <t>Level L, Form 12 Consumable Test Books</t>
  </si>
  <si>
    <t>C1200100</t>
  </si>
  <si>
    <t>C1200200</t>
  </si>
  <si>
    <t>C1200700</t>
  </si>
  <si>
    <t>C1200800</t>
  </si>
  <si>
    <t>C1200900</t>
  </si>
  <si>
    <t>C1201000</t>
  </si>
  <si>
    <t>C1200500</t>
  </si>
  <si>
    <t>C1200600</t>
  </si>
  <si>
    <t>C1200300</t>
  </si>
  <si>
    <t>C1200400</t>
  </si>
  <si>
    <t>C1206600</t>
  </si>
  <si>
    <t>C1206700</t>
  </si>
  <si>
    <t>C1206500</t>
  </si>
  <si>
    <t>C1206400</t>
  </si>
  <si>
    <t>C1208600</t>
  </si>
  <si>
    <t>Level E, Form 11 Answer Booklet</t>
  </si>
  <si>
    <t>Forms 11&amp;12 Locator Test Answer Booklet</t>
  </si>
  <si>
    <t>C1201600</t>
  </si>
  <si>
    <t>C1201100</t>
  </si>
  <si>
    <t>Level M, Form 11 Answer Booklet</t>
  </si>
  <si>
    <t>Level D, Form 11 Answer Booklet</t>
  </si>
  <si>
    <t>Level A, Form 11 Answer Booklet</t>
  </si>
  <si>
    <t>Level E, Form 12 Answer Booklet</t>
  </si>
  <si>
    <t>Level M, Form 12 Answer Booklet</t>
  </si>
  <si>
    <t>Level D, Form 12 Answer Booklet</t>
  </si>
  <si>
    <t>Level A, Form 12 Answer Booklet</t>
  </si>
  <si>
    <t>C1201700</t>
  </si>
  <si>
    <t>C1201800</t>
  </si>
  <si>
    <t>C1201900</t>
  </si>
  <si>
    <t>C1201400</t>
  </si>
  <si>
    <t>C1201500</t>
  </si>
  <si>
    <t>C1201200</t>
  </si>
  <si>
    <t>C1201300</t>
  </si>
  <si>
    <t>C1208800</t>
  </si>
  <si>
    <t>Forms 11&amp;12 Locator Large Print Test Book</t>
  </si>
  <si>
    <t>Level E, Form 11 Large Print Test Book</t>
  </si>
  <si>
    <t>Level E, Form 12 Large Print Test Book</t>
  </si>
  <si>
    <t>Level M, Form 11 Large Print Test Book</t>
  </si>
  <si>
    <t>Level M, Form 12 Large Print Test Book</t>
  </si>
  <si>
    <t>Level D, Form 11 Large Print Test Book</t>
  </si>
  <si>
    <t>Level D, Form 12 Large Print Test Book</t>
  </si>
  <si>
    <t>Level A, Form 11 Large Print Test Book</t>
  </si>
  <si>
    <t>Level A, Form 12 Large Print Test Book</t>
  </si>
  <si>
    <t>Level L, Form 11 Large Print Test Book</t>
  </si>
  <si>
    <t>Level L, Form 12 Large Print Test Book</t>
  </si>
  <si>
    <t>TABE 11&amp;12 LARGE PRINT TEST BOOKS</t>
  </si>
  <si>
    <t>TABE 11&amp;12 TEST BOOKS</t>
  </si>
  <si>
    <t>C1202000</t>
  </si>
  <si>
    <t>C1202100</t>
  </si>
  <si>
    <t>C1202200</t>
  </si>
  <si>
    <t>C1202700</t>
  </si>
  <si>
    <t>C1202800</t>
  </si>
  <si>
    <t>C1202900</t>
  </si>
  <si>
    <t>C1203000</t>
  </si>
  <si>
    <t>C1202500</t>
  </si>
  <si>
    <t>C1202600</t>
  </si>
  <si>
    <t>C1202300</t>
  </si>
  <si>
    <t>C1202400</t>
  </si>
  <si>
    <t>Forms 11&amp;12 Locator Test Large Print Answer Booklet</t>
  </si>
  <si>
    <t>Level E, Form 11 Large Print Answer Booklet</t>
  </si>
  <si>
    <t>Level E, Form 12 Large Print Answer Booklet</t>
  </si>
  <si>
    <t>Level M, Form 11 Large Print Answer Booklet</t>
  </si>
  <si>
    <t>Level M, Form 12 Large Print Answer Booklet</t>
  </si>
  <si>
    <t>Level D, Form 11 Large Print Answer Booklet</t>
  </si>
  <si>
    <t>Level D, Form 12 Large Print Answer Booklet</t>
  </si>
  <si>
    <t>Level A, Form 11 Large Print Answer Booklet</t>
  </si>
  <si>
    <t>Level A, Form 12 Large Print Answer Booklet</t>
  </si>
  <si>
    <t>C1203100</t>
  </si>
  <si>
    <t>C1203600</t>
  </si>
  <si>
    <t>C1203700</t>
  </si>
  <si>
    <t>C1203800</t>
  </si>
  <si>
    <t>C1203900</t>
  </si>
  <si>
    <t>C1203400</t>
  </si>
  <si>
    <t>C1203500</t>
  </si>
  <si>
    <t>TABE 11&amp;12 LARGE PRINT ANSWER DOCUMENTS</t>
  </si>
  <si>
    <t>C1203200</t>
  </si>
  <si>
    <t>C1203300</t>
  </si>
  <si>
    <t>C1208700</t>
  </si>
  <si>
    <t>Level L, Forms 11&amp;12 Word List</t>
  </si>
  <si>
    <t>Level L, Forms 11&amp;12 Large Print Word List</t>
  </si>
  <si>
    <t>C1204000</t>
  </si>
  <si>
    <t>TABE 11&amp;12 SCOREZE ANSWER DOCUMENTS</t>
  </si>
  <si>
    <t>C1209000</t>
  </si>
  <si>
    <t>C1209100</t>
  </si>
  <si>
    <t>C1209200</t>
  </si>
  <si>
    <t>C1209300</t>
  </si>
  <si>
    <t>C1209400</t>
  </si>
  <si>
    <t>C1209500</t>
  </si>
  <si>
    <t>C1209600</t>
  </si>
  <si>
    <t>C1209700</t>
  </si>
  <si>
    <t>C1209800</t>
  </si>
  <si>
    <t>C1209900</t>
  </si>
  <si>
    <t>C1210000</t>
  </si>
  <si>
    <t>C1210100</t>
  </si>
  <si>
    <t>C1210200</t>
  </si>
  <si>
    <t>C1210300</t>
  </si>
  <si>
    <t>C1210400</t>
  </si>
  <si>
    <t>C1210500</t>
  </si>
  <si>
    <t>C1210600</t>
  </si>
  <si>
    <t>C1210700</t>
  </si>
  <si>
    <t>C1210800</t>
  </si>
  <si>
    <t>C1210900</t>
  </si>
  <si>
    <t>C1211000</t>
  </si>
  <si>
    <t>C1211100</t>
  </si>
  <si>
    <t>C1211200</t>
  </si>
  <si>
    <t>C1211300</t>
  </si>
  <si>
    <t>C1211400</t>
  </si>
  <si>
    <t>TABE 11&amp;12 SCANNABLE ANSWER DOCUMENTS</t>
  </si>
  <si>
    <t>Level E, Form 11 Math SCOREZE Answer Booklet</t>
  </si>
  <si>
    <t>Level E, Form 12 Math SCOREZE Answer Booklet</t>
  </si>
  <si>
    <t>Level E, Form 11 Reading SCOREZE Answer Booklet</t>
  </si>
  <si>
    <t>Level E, Form 12 Reading SCOREZE Answer Booklet</t>
  </si>
  <si>
    <t>Level E, Form 11 Language SCOREZE Answer Booklet</t>
  </si>
  <si>
    <t>Level E, Form 12 Language SCOREZE Answer Booklet</t>
  </si>
  <si>
    <t>Level M, Form 11 Math SCOREZE Answer Booklet</t>
  </si>
  <si>
    <t>Level M, Form 12 Math SCOREZE Answer Booklet</t>
  </si>
  <si>
    <t>Level M, Form 11 Reading SCOREZE Answer Booklet</t>
  </si>
  <si>
    <t>Level M, Form 12 Reading SCOREZE Answer Booklet</t>
  </si>
  <si>
    <t>Level M, Form 11 Language SCOREZE Answer Booklet</t>
  </si>
  <si>
    <t>Level M, Form 12 Language SCOREZE Answer Booklet</t>
  </si>
  <si>
    <t>Level A, Form 11 Math SCOREZE Answer Booklet</t>
  </si>
  <si>
    <t>Level A, Form 12 Math SCOREZE Answer Booklet</t>
  </si>
  <si>
    <t>Level A, Form 11 Reading SCOREZE Answer Booklet</t>
  </si>
  <si>
    <t>Level A, Form 12 Reading SCOREZE Answer Booklet</t>
  </si>
  <si>
    <t>Level A, Form 11 Language SCOREZE Answer Booklet</t>
  </si>
  <si>
    <t>Level A, Form 12 Language SCOREZE Answer Booklet</t>
  </si>
  <si>
    <t>Level D, Form 11 Math SCOREZE Answer Booklet</t>
  </si>
  <si>
    <t>Level D, Form 12 Math SCOREZE Answer Booklet</t>
  </si>
  <si>
    <t>Level D, Form 11 Reading SCOREZE Answer Booklet</t>
  </si>
  <si>
    <t>Level D, Form 12 Reading SCOREZE Answer Booklet</t>
  </si>
  <si>
    <t>Level D, Form 11 Language SCOREZE Answer Booklet</t>
  </si>
  <si>
    <t>Level D, Form 12 Language SCOREZE Answer Booklet</t>
  </si>
  <si>
    <t>TABE 11&amp;12 LOCAL SCANNING TOOL</t>
  </si>
  <si>
    <t>C1211500</t>
  </si>
  <si>
    <t>Forms 11&amp;12 Local Scanning Tool</t>
  </si>
  <si>
    <t>C1207900</t>
  </si>
  <si>
    <t>A free PDF copy of Test Directions is available upon request.  A printed copy may be purchased below.</t>
  </si>
  <si>
    <t>Requested PDF copies of the Test Directions will be sent to the "Ship to" email address listed above.</t>
  </si>
  <si>
    <t>TABE 11&amp;12 BRAILLE TEST BOOKS</t>
  </si>
  <si>
    <t>C1204100</t>
  </si>
  <si>
    <t>C1205200</t>
  </si>
  <si>
    <t>C1204200</t>
  </si>
  <si>
    <t>C1204300</t>
  </si>
  <si>
    <t>C1204800</t>
  </si>
  <si>
    <t>C1204900</t>
  </si>
  <si>
    <t>C1205000</t>
  </si>
  <si>
    <t>C1205100</t>
  </si>
  <si>
    <t>C1204600</t>
  </si>
  <si>
    <t>C1204700</t>
  </si>
  <si>
    <t>C1204400</t>
  </si>
  <si>
    <t>C1204500</t>
  </si>
  <si>
    <t>C1205300</t>
  </si>
  <si>
    <t>C1205400</t>
  </si>
  <si>
    <t>C1205500</t>
  </si>
  <si>
    <t>C1206000</t>
  </si>
  <si>
    <t>C1206100</t>
  </si>
  <si>
    <t>C1206200</t>
  </si>
  <si>
    <t>C1206300</t>
  </si>
  <si>
    <t>C1205800</t>
  </si>
  <si>
    <t>C1205900</t>
  </si>
  <si>
    <t>C1205600</t>
  </si>
  <si>
    <t>C1205700</t>
  </si>
  <si>
    <t>TABE 11&amp;12 AUDIO CDS</t>
  </si>
  <si>
    <t>If you are planning on using our local scanning tool (no charge), please enter "1" as the quantity in the scanning tool section and complete the Local Scanning Information Form located on the second tab at the bottom of the page. Complete 1 "Local Scanning Info Form" for each location.</t>
  </si>
  <si>
    <t>Please submit your orders to DRC Shelf Customer Service via phone, fax, email, or mail.</t>
  </si>
  <si>
    <t>PO Box 398, Hopkins, MN 55343-0398</t>
  </si>
  <si>
    <t>Billing Address:</t>
  </si>
  <si>
    <t>Level L, Form 11 Braille Test Booklet</t>
  </si>
  <si>
    <t>Level L, Form 12 Braille Test Booklet</t>
  </si>
  <si>
    <t>Level E, Form 11 Braille Test Booklet</t>
  </si>
  <si>
    <t>Level E, Form 12 Braille Test Booklet</t>
  </si>
  <si>
    <t>Level M, Form 11 Braille Test Booklet</t>
  </si>
  <si>
    <t>Level M, Form 12 Braille Test Booklet</t>
  </si>
  <si>
    <t>Level D, Form 11 Braille Test Booklet</t>
  </si>
  <si>
    <t>Level D, Form 12 Braille Test Booklet</t>
  </si>
  <si>
    <t>Level A, Form 11 Braille Test Booklet</t>
  </si>
  <si>
    <t>Level A, Form 12 Braille Test Booklet</t>
  </si>
  <si>
    <t>Forms 11&amp;12 Braille Word List</t>
  </si>
  <si>
    <t>Forms 11&amp;12 Locator Braille Test Booklet</t>
  </si>
  <si>
    <t>Forms 11&amp;12 Locator Audio CD</t>
  </si>
  <si>
    <t>Level L, Form 11 Audio CD</t>
  </si>
  <si>
    <t>Level L, Form 12 Audio CD</t>
  </si>
  <si>
    <t>Level E, Form 11 Audio CD</t>
  </si>
  <si>
    <t>Level E, Form 12 Audio CD</t>
  </si>
  <si>
    <t>Level M, Form 11 Audio CD</t>
  </si>
  <si>
    <t>Level M, Form 12 Audio CD</t>
  </si>
  <si>
    <t>Level D, Form 11 Audio CD</t>
  </si>
  <si>
    <t>Level D, Form 12 Audio CD</t>
  </si>
  <si>
    <t>Level A, Form 11 Audio CD</t>
  </si>
  <si>
    <t>Level A, Form 12 Audio CD</t>
  </si>
  <si>
    <t>Forms 11&amp;12 Test Admin Manual</t>
  </si>
  <si>
    <t>Forms 11&amp;12 Scoring Guide</t>
  </si>
  <si>
    <t>Level L, Forms 11&amp;12 Examinee Record Book</t>
  </si>
  <si>
    <t>Level E, Forms 11&amp;12 Individual Diagnostic Profile</t>
  </si>
  <si>
    <t>Level M, Forms 11&amp;12 Individual Diagnostic Profile</t>
  </si>
  <si>
    <t>Level D, Forms 11&amp;12 Individual Diagnostic Profile</t>
  </si>
  <si>
    <t>Level A, Forms 11&amp;12 Individual Diagnostic Profile</t>
  </si>
  <si>
    <t>Forms 11&amp;12 Locator Test SCOREZE Answer Booklet</t>
  </si>
  <si>
    <t>Forms 11&amp;12 PBT Test Directions</t>
  </si>
  <si>
    <t>C1220100</t>
  </si>
  <si>
    <r>
      <t>2025 TABE 11&amp;12</t>
    </r>
    <r>
      <rPr>
        <b/>
        <i/>
        <vertAlign val="superscript"/>
        <sz val="20"/>
        <color theme="1"/>
        <rFont val="Calibri"/>
        <family val="2"/>
      </rPr>
      <t>®</t>
    </r>
    <r>
      <rPr>
        <b/>
        <i/>
        <sz val="20"/>
        <color theme="1"/>
        <rFont val="Calibri"/>
        <family val="2"/>
        <scheme val="minor"/>
      </rPr>
      <t xml:space="preserve"> Order Form</t>
    </r>
  </si>
  <si>
    <t>\]</t>
  </si>
  <si>
    <t>Please attach purchase order and any special billing forms. Shipping and handling and applicable state and local taxes are prepaid and will be added to your invoice.  Prices effective through October 31, 2025.</t>
  </si>
  <si>
    <t xml:space="preserve"> LAST ORDER DATE OCTOBER 31, 2025 OR WHILE SUPPLIES LAST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</si>
</sst>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000"/>
    <numFmt numFmtId="166" formatCode="[&lt;=9999999]###\-####;\(###\)\ ###\-####"/>
    <numFmt numFmtId="167" formatCode="m/d/yy;@"/>
  </numFmts>
  <fonts count="15" x14ac:knownFonts="1">
    <font>
      <sz val="11"/>
      <color theme="1"/>
      <name val="Calibri"/>
      <family val="2"/>
      <scheme val="minor"/>
    </font>
    <font>
      <b/>
      <i/>
      <sz val="20"/>
      <color theme="1"/>
      <name val="Calibri"/>
      <family val="2"/>
      <scheme val="minor"/>
    </font>
    <font>
      <b/>
      <i/>
      <vertAlign val="superscript"/>
      <sz val="20"/>
      <color theme="1"/>
      <name val="Calibri"/>
      <family val="2"/>
    </font>
    <font>
      <sz val="12"/>
      <color theme="1"/>
      <name val="Calibri"/>
      <family val="2"/>
      <scheme val="minor"/>
    </font>
    <font>
      <b/>
      <sz val="12"/>
      <color theme="1"/>
      <name val="Calibri"/>
      <family val="2"/>
      <scheme val="minor"/>
    </font>
    <font>
      <sz val="9"/>
      <color theme="1"/>
      <name val="Calibri"/>
      <family val="2"/>
      <scheme val="minor"/>
    </font>
    <font>
      <b/>
      <sz val="11"/>
      <color theme="1"/>
      <name val="Calibri"/>
      <family val="2"/>
      <scheme val="minor"/>
    </font>
    <font>
      <sz val="10"/>
      <name val="Arial"/>
      <family val="2"/>
    </font>
    <font>
      <b/>
      <sz val="14"/>
      <color theme="1"/>
      <name val="Calibri"/>
      <family val="2"/>
      <scheme val="minor"/>
    </font>
    <font>
      <sz val="14"/>
      <color theme="1"/>
      <name val="Calibri"/>
      <family val="2"/>
      <scheme val="minor"/>
    </font>
    <font>
      <b/>
      <sz val="16"/>
      <color theme="1"/>
      <name val="Calibri"/>
      <family val="2"/>
      <scheme val="minor"/>
    </font>
    <font>
      <sz val="7"/>
      <color theme="1"/>
      <name val="Calibri"/>
      <family val="2"/>
      <scheme val="minor"/>
    </font>
    <font>
      <b/>
      <i/>
      <sz val="9"/>
      <color theme="1"/>
      <name val="Calibri"/>
      <family val="2"/>
      <scheme val="minor"/>
    </font>
    <font>
      <sz val="8"/>
      <color rgb="FF000000"/>
      <name val="Segoe UI"/>
      <family val="2"/>
    </font>
    <font>
      <b/>
      <sz val="11"/>
      <color rgb="FFFF0000"/>
      <name val="Calibri"/>
      <family val="2"/>
      <scheme val="minor"/>
    </font>
  </fonts>
  <fills count="2">
    <fill>
      <patternFill patternType="none"/>
    </fill>
    <fill>
      <patternFill patternType="gray125"/>
    </fill>
  </fills>
  <borders count="16">
    <border>
      <left/>
      <right/>
      <top/>
      <bottom/>
      <diagonal/>
    </border>
    <border>
      <left/>
      <right/>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diagonal/>
    </border>
  </borders>
  <cellStyleXfs count="2">
    <xf numFmtId="0" fontId="0" fillId="0" borderId="0"/>
    <xf numFmtId="0" fontId="7" fillId="0" borderId="0"/>
  </cellStyleXfs>
  <cellXfs count="73">
    <xf numFmtId="0" fontId="0" fillId="0" borderId="0" xfId="0"/>
    <xf numFmtId="0" fontId="0" fillId="0" borderId="0" xfId="0" applyAlignment="1">
      <alignment vertical="center"/>
    </xf>
    <xf numFmtId="0" fontId="0" fillId="0" borderId="1" xfId="0" applyBorder="1" applyAlignment="1">
      <alignment vertical="center"/>
    </xf>
    <xf numFmtId="0" fontId="0" fillId="0" borderId="14" xfId="0" applyBorder="1" applyAlignme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6" fillId="0" borderId="0" xfId="0" applyFont="1" applyAlignment="1">
      <alignment vertical="center"/>
    </xf>
    <xf numFmtId="164" fontId="0" fillId="0" borderId="1" xfId="0" applyNumberFormat="1" applyBorder="1" applyAlignment="1">
      <alignment vertical="center"/>
    </xf>
    <xf numFmtId="164" fontId="0" fillId="0" borderId="0" xfId="0" applyNumberFormat="1" applyAlignment="1">
      <alignment vertical="center"/>
    </xf>
    <xf numFmtId="4" fontId="0" fillId="0" borderId="14" xfId="0" applyNumberFormat="1" applyBorder="1" applyAlignment="1">
      <alignment vertical="center"/>
    </xf>
    <xf numFmtId="4" fontId="0" fillId="0" borderId="0" xfId="0" applyNumberFormat="1" applyAlignment="1">
      <alignment vertical="center"/>
    </xf>
    <xf numFmtId="4" fontId="3" fillId="0" borderId="1" xfId="0" applyNumberFormat="1" applyFont="1" applyBorder="1" applyAlignment="1">
      <alignment horizontal="center" vertical="center"/>
    </xf>
    <xf numFmtId="2" fontId="0" fillId="0" borderId="0" xfId="0" applyNumberFormat="1" applyAlignment="1">
      <alignment vertical="center"/>
    </xf>
    <xf numFmtId="0" fontId="5" fillId="0" borderId="0" xfId="0" applyFont="1" applyAlignment="1">
      <alignment horizontal="center" vertical="center"/>
    </xf>
    <xf numFmtId="0" fontId="0" fillId="0" borderId="3" xfId="0" applyBorder="1" applyAlignment="1" applyProtection="1">
      <alignment vertical="center"/>
      <protection locked="0"/>
    </xf>
    <xf numFmtId="0" fontId="14" fillId="0" borderId="15" xfId="0" applyFont="1" applyBorder="1" applyAlignment="1">
      <alignment horizontal="center" vertical="center" wrapText="1"/>
    </xf>
    <xf numFmtId="0" fontId="5" fillId="0" borderId="0" xfId="0" applyFont="1" applyAlignment="1">
      <alignment horizontal="center" vertical="center"/>
    </xf>
    <xf numFmtId="0" fontId="12" fillId="0" borderId="2"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wrapText="1"/>
    </xf>
    <xf numFmtId="164" fontId="0" fillId="0" borderId="3" xfId="0" quotePrefix="1" applyNumberFormat="1" applyBorder="1" applyAlignment="1">
      <alignment horizontal="center" vertical="center"/>
    </xf>
    <xf numFmtId="0" fontId="4" fillId="0" borderId="0" xfId="0" applyFont="1" applyAlignment="1">
      <alignment horizontal="center" vertical="center"/>
    </xf>
    <xf numFmtId="0" fontId="0" fillId="0" borderId="3" xfId="0" applyBorder="1" applyAlignment="1" applyProtection="1">
      <alignment horizontal="center" vertical="center"/>
      <protection locked="0"/>
    </xf>
    <xf numFmtId="0" fontId="0" fillId="0" borderId="3" xfId="0" quotePrefix="1" applyBorder="1" applyAlignment="1">
      <alignment horizontal="center" vertical="center"/>
    </xf>
    <xf numFmtId="0" fontId="0" fillId="0" borderId="3" xfId="0" applyBorder="1" applyAlignment="1">
      <alignment vertical="center"/>
    </xf>
    <xf numFmtId="0" fontId="0" fillId="0" borderId="3" xfId="0" applyBorder="1" applyAlignment="1">
      <alignment horizontal="center" vertical="center"/>
    </xf>
    <xf numFmtId="164" fontId="0" fillId="0" borderId="3" xfId="0" applyNumberFormat="1" applyBorder="1" applyAlignment="1">
      <alignment horizontal="center" vertical="center"/>
    </xf>
    <xf numFmtId="0" fontId="6" fillId="0" borderId="3" xfId="0" applyFont="1" applyBorder="1" applyAlignment="1">
      <alignment horizontal="center" vertical="center"/>
    </xf>
    <xf numFmtId="0" fontId="9" fillId="0" borderId="0" xfId="0" applyFont="1" applyAlignment="1">
      <alignment horizontal="center" vertical="center"/>
    </xf>
    <xf numFmtId="0" fontId="8" fillId="0" borderId="0" xfId="0" applyFont="1" applyAlignment="1">
      <alignment horizontal="center" vertical="center"/>
    </xf>
    <xf numFmtId="1" fontId="0" fillId="0" borderId="3" xfId="0" quotePrefix="1" applyNumberFormat="1" applyBorder="1" applyAlignment="1">
      <alignment horizontal="center" vertical="center"/>
    </xf>
    <xf numFmtId="49" fontId="0" fillId="0" borderId="3" xfId="0" quotePrefix="1" applyNumberFormat="1" applyBorder="1" applyAlignment="1">
      <alignment horizontal="center" vertical="center"/>
    </xf>
    <xf numFmtId="0" fontId="1" fillId="0" borderId="0" xfId="0" applyFont="1" applyAlignment="1">
      <alignment horizontal="center" vertical="center"/>
    </xf>
    <xf numFmtId="0" fontId="0" fillId="0" borderId="0" xfId="0" applyAlignment="1">
      <alignment vertical="center"/>
    </xf>
    <xf numFmtId="0" fontId="4" fillId="0" borderId="0" xfId="0" applyFont="1" applyAlignment="1">
      <alignment vertical="center"/>
    </xf>
    <xf numFmtId="0" fontId="0" fillId="0" borderId="0" xfId="0" applyAlignment="1">
      <alignment horizontal="center" vertical="center"/>
    </xf>
    <xf numFmtId="0" fontId="0" fillId="0" borderId="0" xfId="0" applyAlignment="1" applyProtection="1">
      <alignment horizontal="right" vertical="center"/>
      <protection hidden="1"/>
    </xf>
    <xf numFmtId="165" fontId="0" fillId="0" borderId="2" xfId="0" applyNumberFormat="1" applyBorder="1" applyAlignment="1" applyProtection="1">
      <alignment horizontal="center" vertical="center"/>
      <protection locked="0" hidden="1"/>
    </xf>
    <xf numFmtId="0" fontId="0" fillId="0" borderId="2" xfId="0" applyBorder="1" applyAlignment="1" applyProtection="1">
      <alignment horizontal="center" vertical="center"/>
      <protection locked="0" hidden="1"/>
    </xf>
    <xf numFmtId="0" fontId="0" fillId="0" borderId="2" xfId="0" applyBorder="1" applyAlignment="1" applyProtection="1">
      <alignment horizontal="left" vertical="center"/>
      <protection locked="0" hidden="1"/>
    </xf>
    <xf numFmtId="166" fontId="0" fillId="0" borderId="2" xfId="0" applyNumberFormat="1" applyBorder="1" applyAlignment="1" applyProtection="1">
      <alignment horizontal="left" vertical="center"/>
      <protection locked="0" hidden="1"/>
    </xf>
    <xf numFmtId="0" fontId="0" fillId="0" borderId="2" xfId="0" applyBorder="1" applyAlignment="1" applyProtection="1">
      <alignment horizontal="left" vertical="center"/>
      <protection locked="0"/>
    </xf>
    <xf numFmtId="0" fontId="0" fillId="0" borderId="3" xfId="0" applyBorder="1" applyAlignment="1">
      <alignment vertical="center" wrapText="1"/>
    </xf>
    <xf numFmtId="0" fontId="11" fillId="0" borderId="15" xfId="0" applyFont="1" applyBorder="1" applyAlignment="1">
      <alignment vertical="center" wrapText="1"/>
    </xf>
    <xf numFmtId="0" fontId="0" fillId="0" borderId="2" xfId="0" applyBorder="1" applyAlignment="1" applyProtection="1">
      <alignment horizontal="center" vertical="center"/>
      <protection locked="0"/>
    </xf>
    <xf numFmtId="166" fontId="0" fillId="0" borderId="2" xfId="0" applyNumberFormat="1" applyBorder="1" applyAlignment="1" applyProtection="1">
      <alignment horizontal="left" vertical="center"/>
      <protection locked="0"/>
    </xf>
    <xf numFmtId="165" fontId="0" fillId="0" borderId="2" xfId="0" applyNumberFormat="1" applyBorder="1" applyAlignment="1" applyProtection="1">
      <alignment horizontal="center" vertical="center"/>
      <protection locked="0"/>
    </xf>
    <xf numFmtId="0" fontId="0" fillId="0" borderId="0" xfId="0" applyAlignment="1">
      <alignment horizontal="right" vertical="center"/>
    </xf>
    <xf numFmtId="164" fontId="6" fillId="0" borderId="12" xfId="0" quotePrefix="1" applyNumberFormat="1" applyFont="1" applyBorder="1" applyAlignment="1">
      <alignment horizontal="center" vertical="center"/>
    </xf>
    <xf numFmtId="164" fontId="6" fillId="0" borderId="11" xfId="0" quotePrefix="1" applyNumberFormat="1" applyFont="1" applyBorder="1" applyAlignment="1">
      <alignment horizontal="center" vertical="center"/>
    </xf>
    <xf numFmtId="164" fontId="6" fillId="0" borderId="13" xfId="0" quotePrefix="1" applyNumberFormat="1" applyFont="1" applyBorder="1" applyAlignment="1">
      <alignment horizontal="center" vertical="center"/>
    </xf>
    <xf numFmtId="0" fontId="0" fillId="0" borderId="12" xfId="0" applyBorder="1" applyAlignment="1">
      <alignment horizontal="right" vertical="center"/>
    </xf>
    <xf numFmtId="0" fontId="0" fillId="0" borderId="11" xfId="0" applyBorder="1" applyAlignment="1">
      <alignment horizontal="right" vertical="center"/>
    </xf>
    <xf numFmtId="0" fontId="0" fillId="0" borderId="13" xfId="0" applyBorder="1" applyAlignment="1">
      <alignment horizontal="right" vertical="center"/>
    </xf>
    <xf numFmtId="0" fontId="10" fillId="0" borderId="12" xfId="0" applyFont="1" applyBorder="1" applyAlignment="1">
      <alignment horizontal="right" vertical="center"/>
    </xf>
    <xf numFmtId="0" fontId="10" fillId="0" borderId="11" xfId="0" applyFont="1" applyBorder="1" applyAlignment="1">
      <alignment horizontal="right" vertical="center"/>
    </xf>
    <xf numFmtId="0" fontId="10" fillId="0" borderId="13" xfId="0" applyFont="1" applyBorder="1" applyAlignment="1">
      <alignment horizontal="right"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167" fontId="0" fillId="0" borderId="12" xfId="0" applyNumberFormat="1" applyBorder="1" applyAlignment="1" applyProtection="1">
      <alignment horizontal="center" vertical="center"/>
      <protection locked="0"/>
    </xf>
    <xf numFmtId="167" fontId="0" fillId="0" borderId="11" xfId="0" applyNumberFormat="1" applyBorder="1" applyAlignment="1" applyProtection="1">
      <alignment horizontal="center" vertical="center"/>
      <protection locked="0"/>
    </xf>
    <xf numFmtId="167" fontId="0" fillId="0" borderId="13" xfId="0" applyNumberFormat="1" applyBorder="1" applyAlignment="1" applyProtection="1">
      <alignment horizontal="center" vertical="center"/>
      <protection locked="0"/>
    </xf>
    <xf numFmtId="0" fontId="4" fillId="0" borderId="5" xfId="0" applyFont="1" applyBorder="1" applyAlignment="1">
      <alignment horizontal="center" vertical="center"/>
    </xf>
  </cellXfs>
  <cellStyles count="2">
    <cellStyle name="Normal" xfId="0" builtinId="0"/>
    <cellStyle name="Normal 2" xfId="1" xr:uid="{00000000-0005-0000-0000-000001000000}"/>
  </cellStyles>
  <dxfs count="8">
    <dxf>
      <font>
        <color theme="0"/>
      </font>
    </dxf>
    <dxf>
      <font>
        <color theme="0"/>
      </font>
    </dxf>
    <dxf>
      <font>
        <color theme="0"/>
      </font>
    </dxf>
    <dxf>
      <font>
        <color theme="0"/>
      </font>
    </dxf>
    <dxf>
      <font>
        <color theme="0"/>
      </font>
    </dxf>
    <dxf>
      <font>
        <color theme="0"/>
      </font>
    </dxf>
    <dxf>
      <font>
        <color theme="0"/>
      </font>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BJ$8"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51759</xdr:colOff>
      <xdr:row>151</xdr:row>
      <xdr:rowOff>25878</xdr:rowOff>
    </xdr:from>
    <xdr:to>
      <xdr:col>7</xdr:col>
      <xdr:colOff>90053</xdr:colOff>
      <xdr:row>151</xdr:row>
      <xdr:rowOff>492222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34" t="18278" r="10672" b="17748"/>
        <a:stretch/>
      </xdr:blipFill>
      <xdr:spPr>
        <a:xfrm>
          <a:off x="172529" y="1000663"/>
          <a:ext cx="762913" cy="4663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22860</xdr:colOff>
          <xdr:row>21</xdr:row>
          <xdr:rowOff>22860</xdr:rowOff>
        </xdr:from>
        <xdr:to>
          <xdr:col>40</xdr:col>
          <xdr:colOff>45720</xdr:colOff>
          <xdr:row>21</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Please email me a free PDF copy of the TABE 11&amp;12 Test Directions for the following: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xdr:colOff>
          <xdr:row>21</xdr:row>
          <xdr:rowOff>0</xdr:rowOff>
        </xdr:from>
        <xdr:to>
          <xdr:col>45</xdr:col>
          <xdr:colOff>68580</xdr:colOff>
          <xdr:row>22</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Paper;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xdr:colOff>
          <xdr:row>21</xdr:row>
          <xdr:rowOff>0</xdr:rowOff>
        </xdr:from>
        <xdr:to>
          <xdr:col>51</xdr:col>
          <xdr:colOff>0</xdr:colOff>
          <xdr:row>22</xdr:row>
          <xdr:rowOff>7620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Online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83820</xdr:colOff>
          <xdr:row>5</xdr:row>
          <xdr:rowOff>45720</xdr:rowOff>
        </xdr:from>
        <xdr:to>
          <xdr:col>53</xdr:col>
          <xdr:colOff>60960</xdr:colOff>
          <xdr:row>7</xdr:row>
          <xdr:rowOff>7620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Same as Ship to</a:t>
              </a:r>
            </a:p>
          </xdr:txBody>
        </xdr:sp>
        <xdr:clientData/>
      </xdr:twoCellAnchor>
    </mc:Choice>
    <mc:Fallback/>
  </mc:AlternateContent>
  <xdr:twoCellAnchor editAs="oneCell">
    <xdr:from>
      <xdr:col>2</xdr:col>
      <xdr:colOff>0</xdr:colOff>
      <xdr:row>0</xdr:row>
      <xdr:rowOff>22860</xdr:rowOff>
    </xdr:from>
    <xdr:to>
      <xdr:col>8</xdr:col>
      <xdr:colOff>80818</xdr:colOff>
      <xdr:row>4</xdr:row>
      <xdr:rowOff>53340</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 y="22860"/>
          <a:ext cx="766618"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8</xdr:row>
          <xdr:rowOff>45720</xdr:rowOff>
        </xdr:from>
        <xdr:to>
          <xdr:col>11</xdr:col>
          <xdr:colOff>518160</xdr:colOff>
          <xdr:row>58</xdr:row>
          <xdr:rowOff>45720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232913</xdr:colOff>
      <xdr:row>0</xdr:row>
      <xdr:rowOff>112144</xdr:rowOff>
    </xdr:from>
    <xdr:to>
      <xdr:col>11</xdr:col>
      <xdr:colOff>103157</xdr:colOff>
      <xdr:row>3</xdr:row>
      <xdr:rowOff>163675</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1728" y="112144"/>
          <a:ext cx="1733550" cy="594995"/>
        </a:xfrm>
        <a:prstGeom prst="rect">
          <a:avLst/>
        </a:prstGeom>
        <a:noFill/>
      </xdr:spPr>
    </xdr:pic>
    <xdr:clientData/>
  </xdr:twoCellAnchor>
  <xdr:twoCellAnchor editAs="oneCell">
    <xdr:from>
      <xdr:col>0</xdr:col>
      <xdr:colOff>241540</xdr:colOff>
      <xdr:row>0</xdr:row>
      <xdr:rowOff>129396</xdr:rowOff>
    </xdr:from>
    <xdr:to>
      <xdr:col>1</xdr:col>
      <xdr:colOff>569128</xdr:colOff>
      <xdr:row>4</xdr:row>
      <xdr:rowOff>8662</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1540" y="129396"/>
          <a:ext cx="948690" cy="603885"/>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V153"/>
  <sheetViews>
    <sheetView showGridLines="0" tabSelected="1" zoomScaleNormal="100" zoomScaleSheetLayoutView="100" workbookViewId="0">
      <selection activeCell="B19" sqref="B19:BF19"/>
    </sheetView>
  </sheetViews>
  <sheetFormatPr defaultColWidth="1.6640625" defaultRowHeight="14.4" x14ac:dyDescent="0.3"/>
  <cols>
    <col min="1" max="37" width="1.6640625" style="1"/>
    <col min="38" max="38" width="1.77734375" style="1" customWidth="1"/>
    <col min="39" max="39" width="1.6640625" style="1"/>
    <col min="40" max="40" width="3.21875" style="1" customWidth="1"/>
    <col min="41" max="41" width="1.6640625" style="1"/>
    <col min="42" max="42" width="2.88671875" style="1" customWidth="1"/>
    <col min="43" max="49" width="1.6640625" style="1"/>
    <col min="50" max="50" width="2.33203125" style="1" customWidth="1"/>
    <col min="51" max="51" width="1.6640625" style="1"/>
    <col min="52" max="52" width="1.6640625" style="8"/>
    <col min="53" max="61" width="1.6640625" style="1"/>
    <col min="62" max="62" width="8.33203125" style="1" hidden="1" customWidth="1"/>
    <col min="63" max="64" width="0" style="1" hidden="1" customWidth="1"/>
    <col min="65" max="65" width="5.44140625" style="1" hidden="1" customWidth="1"/>
    <col min="66" max="66" width="13.33203125" style="1" hidden="1" customWidth="1"/>
    <col min="67" max="67" width="15.5546875" style="1" hidden="1" customWidth="1"/>
    <col min="68" max="68" width="5.44140625" style="1" hidden="1" customWidth="1"/>
    <col min="69" max="69" width="4.6640625" style="1" hidden="1" customWidth="1"/>
    <col min="70" max="73" width="0" style="1" hidden="1" customWidth="1"/>
    <col min="74" max="74" width="5.44140625" style="1" hidden="1" customWidth="1"/>
    <col min="75" max="16384" width="1.6640625" style="1"/>
  </cols>
  <sheetData>
    <row r="1" spans="2:62" x14ac:dyDescent="0.3">
      <c r="C1"/>
    </row>
    <row r="2" spans="2:62" x14ac:dyDescent="0.3">
      <c r="O2" s="32" t="s">
        <v>241</v>
      </c>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row>
    <row r="3" spans="2:62" x14ac:dyDescent="0.3">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row>
    <row r="5" spans="2:62" ht="6" customHeight="1" x14ac:dyDescent="0.3">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7"/>
      <c r="BA5" s="2"/>
      <c r="BB5" s="2"/>
      <c r="BC5" s="2"/>
      <c r="BD5" s="2"/>
      <c r="BE5" s="2"/>
      <c r="BF5" s="2"/>
    </row>
    <row r="6" spans="2:62" ht="6" customHeight="1" x14ac:dyDescent="0.3"/>
    <row r="7" spans="2:62" ht="15.75" customHeight="1" x14ac:dyDescent="0.3">
      <c r="B7" s="34" t="s">
        <v>9</v>
      </c>
      <c r="C7" s="34"/>
      <c r="D7" s="34"/>
      <c r="E7" s="34"/>
      <c r="F7" s="34"/>
      <c r="G7" s="34"/>
      <c r="H7" s="34"/>
      <c r="I7" s="34"/>
      <c r="J7" s="34"/>
      <c r="K7" s="34"/>
      <c r="L7" s="34"/>
      <c r="AE7" s="34" t="s">
        <v>10</v>
      </c>
      <c r="AF7" s="34"/>
      <c r="AG7" s="34"/>
      <c r="AH7" s="34"/>
      <c r="AI7" s="34"/>
      <c r="AJ7" s="34"/>
      <c r="AK7" s="34"/>
      <c r="AL7" s="34"/>
      <c r="AM7" s="34"/>
      <c r="AN7" s="34"/>
      <c r="AO7" s="34"/>
    </row>
    <row r="8" spans="2:62" ht="15" customHeight="1" x14ac:dyDescent="0.3">
      <c r="B8" s="33" t="s">
        <v>0</v>
      </c>
      <c r="C8" s="33"/>
      <c r="D8" s="33"/>
      <c r="E8" s="33"/>
      <c r="F8" s="33"/>
      <c r="G8" s="33"/>
      <c r="H8" s="33"/>
      <c r="I8" s="33"/>
      <c r="J8" s="33"/>
      <c r="K8" s="33"/>
      <c r="L8" s="33"/>
      <c r="M8" s="41"/>
      <c r="N8" s="41"/>
      <c r="O8" s="41"/>
      <c r="P8" s="41"/>
      <c r="Q8" s="41"/>
      <c r="R8" s="41"/>
      <c r="S8" s="41"/>
      <c r="T8" s="41"/>
      <c r="U8" s="41"/>
      <c r="V8" s="41"/>
      <c r="W8" s="41"/>
      <c r="X8" s="41"/>
      <c r="Y8" s="41"/>
      <c r="Z8" s="41"/>
      <c r="AA8" s="41"/>
      <c r="AB8" s="41"/>
      <c r="AC8" s="41"/>
      <c r="AE8" s="33" t="s">
        <v>0</v>
      </c>
      <c r="AF8" s="33"/>
      <c r="AG8" s="33"/>
      <c r="AH8" s="33"/>
      <c r="AI8" s="33"/>
      <c r="AJ8" s="33"/>
      <c r="AK8" s="33"/>
      <c r="AL8" s="33"/>
      <c r="AM8" s="33"/>
      <c r="AN8" s="33"/>
      <c r="AO8" s="33"/>
      <c r="AP8" s="39" t="str">
        <f>IF(BJ8=FALSE,"",M8)</f>
        <v/>
      </c>
      <c r="AQ8" s="39"/>
      <c r="AR8" s="39"/>
      <c r="AS8" s="39"/>
      <c r="AT8" s="39"/>
      <c r="AU8" s="39"/>
      <c r="AV8" s="39"/>
      <c r="AW8" s="39"/>
      <c r="AX8" s="39"/>
      <c r="AY8" s="39"/>
      <c r="AZ8" s="39"/>
      <c r="BA8" s="39"/>
      <c r="BB8" s="39"/>
      <c r="BC8" s="39"/>
      <c r="BD8" s="39"/>
      <c r="BE8" s="39"/>
      <c r="BF8" s="39"/>
      <c r="BJ8" s="14"/>
    </row>
    <row r="9" spans="2:62" ht="15" customHeight="1" x14ac:dyDescent="0.3">
      <c r="B9" s="33" t="s">
        <v>1</v>
      </c>
      <c r="C9" s="33"/>
      <c r="D9" s="33"/>
      <c r="E9" s="33"/>
      <c r="F9" s="33"/>
      <c r="G9" s="33"/>
      <c r="H9" s="33"/>
      <c r="I9" s="33"/>
      <c r="J9" s="33"/>
      <c r="K9" s="33"/>
      <c r="L9" s="33"/>
      <c r="M9" s="41"/>
      <c r="N9" s="41"/>
      <c r="O9" s="41"/>
      <c r="P9" s="41"/>
      <c r="Q9" s="41"/>
      <c r="R9" s="41"/>
      <c r="S9" s="41"/>
      <c r="T9" s="41"/>
      <c r="U9" s="41"/>
      <c r="V9" s="41"/>
      <c r="W9" s="41"/>
      <c r="X9" s="41"/>
      <c r="Y9" s="41"/>
      <c r="Z9" s="41"/>
      <c r="AA9" s="41"/>
      <c r="AB9" s="41"/>
      <c r="AC9" s="41"/>
      <c r="AE9" s="33" t="s">
        <v>1</v>
      </c>
      <c r="AF9" s="33"/>
      <c r="AG9" s="33"/>
      <c r="AH9" s="33"/>
      <c r="AI9" s="33"/>
      <c r="AJ9" s="33"/>
      <c r="AK9" s="33"/>
      <c r="AL9" s="33"/>
      <c r="AM9" s="33"/>
      <c r="AN9" s="33"/>
      <c r="AO9" s="33"/>
      <c r="AP9" s="39" t="str">
        <f>IF(BJ8=FALSE,"",M9)</f>
        <v/>
      </c>
      <c r="AQ9" s="39"/>
      <c r="AR9" s="39"/>
      <c r="AS9" s="39"/>
      <c r="AT9" s="39"/>
      <c r="AU9" s="39"/>
      <c r="AV9" s="39"/>
      <c r="AW9" s="39"/>
      <c r="AX9" s="39"/>
      <c r="AY9" s="39"/>
      <c r="AZ9" s="39"/>
      <c r="BA9" s="39"/>
      <c r="BB9" s="39"/>
      <c r="BC9" s="39"/>
      <c r="BD9" s="39"/>
      <c r="BE9" s="39"/>
      <c r="BF9" s="39"/>
    </row>
    <row r="10" spans="2:62" ht="15" customHeight="1" x14ac:dyDescent="0.3">
      <c r="B10" s="33" t="s">
        <v>8</v>
      </c>
      <c r="C10" s="33"/>
      <c r="D10" s="33"/>
      <c r="E10" s="33"/>
      <c r="F10" s="33"/>
      <c r="G10" s="33"/>
      <c r="H10" s="33"/>
      <c r="I10" s="33"/>
      <c r="J10" s="33"/>
      <c r="K10" s="33"/>
      <c r="L10" s="33"/>
      <c r="M10" s="41"/>
      <c r="N10" s="41"/>
      <c r="O10" s="41"/>
      <c r="P10" s="41"/>
      <c r="Q10" s="41"/>
      <c r="R10" s="41"/>
      <c r="S10" s="41"/>
      <c r="T10" s="41"/>
      <c r="U10" s="41"/>
      <c r="V10" s="41"/>
      <c r="W10" s="41"/>
      <c r="X10" s="41"/>
      <c r="Y10" s="41"/>
      <c r="Z10" s="41"/>
      <c r="AA10" s="41"/>
      <c r="AB10" s="41"/>
      <c r="AC10" s="41"/>
      <c r="AE10" s="33" t="s">
        <v>207</v>
      </c>
      <c r="AF10" s="33"/>
      <c r="AG10" s="33"/>
      <c r="AH10" s="33"/>
      <c r="AI10" s="33"/>
      <c r="AJ10" s="33"/>
      <c r="AK10" s="33"/>
      <c r="AL10" s="33"/>
      <c r="AM10" s="33"/>
      <c r="AN10" s="33"/>
      <c r="AO10" s="33"/>
      <c r="AP10" s="39" t="str">
        <f>IF(BJ8=FALSE,"",M10)</f>
        <v/>
      </c>
      <c r="AQ10" s="39"/>
      <c r="AR10" s="39"/>
      <c r="AS10" s="39"/>
      <c r="AT10" s="39"/>
      <c r="AU10" s="39"/>
      <c r="AV10" s="39"/>
      <c r="AW10" s="39"/>
      <c r="AX10" s="39"/>
      <c r="AY10" s="39"/>
      <c r="AZ10" s="39"/>
      <c r="BA10" s="39"/>
      <c r="BB10" s="39"/>
      <c r="BC10" s="39"/>
      <c r="BD10" s="39"/>
      <c r="BE10" s="39"/>
      <c r="BF10" s="39"/>
    </row>
    <row r="11" spans="2:62" ht="15" customHeight="1" x14ac:dyDescent="0.3">
      <c r="B11" s="33" t="s">
        <v>4</v>
      </c>
      <c r="C11" s="33"/>
      <c r="D11" s="33"/>
      <c r="E11" s="33"/>
      <c r="F11" s="33"/>
      <c r="G11" s="33"/>
      <c r="H11" s="33"/>
      <c r="I11" s="33"/>
      <c r="J11" s="33"/>
      <c r="K11" s="33"/>
      <c r="L11" s="33"/>
      <c r="M11" s="41"/>
      <c r="N11" s="41"/>
      <c r="O11" s="41"/>
      <c r="P11" s="41"/>
      <c r="Q11" s="41"/>
      <c r="R11" s="41"/>
      <c r="S11" s="41"/>
      <c r="T11" s="41"/>
      <c r="U11" s="41"/>
      <c r="V11" s="41"/>
      <c r="W11" s="41"/>
      <c r="X11" s="41"/>
      <c r="Y11" s="41"/>
      <c r="Z11" s="41"/>
      <c r="AA11" s="41"/>
      <c r="AB11" s="41"/>
      <c r="AC11" s="41"/>
      <c r="AE11" s="33" t="s">
        <v>4</v>
      </c>
      <c r="AF11" s="33"/>
      <c r="AG11" s="33"/>
      <c r="AH11" s="33"/>
      <c r="AI11" s="33"/>
      <c r="AJ11" s="33"/>
      <c r="AK11" s="33"/>
      <c r="AL11" s="33"/>
      <c r="AM11" s="33"/>
      <c r="AN11" s="33"/>
      <c r="AO11" s="33"/>
      <c r="AP11" s="39" t="str">
        <f>IF(BJ8=FALSE,"",M11)</f>
        <v/>
      </c>
      <c r="AQ11" s="39"/>
      <c r="AR11" s="39"/>
      <c r="AS11" s="39"/>
      <c r="AT11" s="39"/>
      <c r="AU11" s="39"/>
      <c r="AV11" s="39"/>
      <c r="AW11" s="39"/>
      <c r="AX11" s="39"/>
      <c r="AY11" s="39"/>
      <c r="AZ11" s="39"/>
      <c r="BA11" s="39"/>
      <c r="BB11" s="39"/>
      <c r="BC11" s="39"/>
      <c r="BD11" s="39"/>
      <c r="BE11" s="39"/>
      <c r="BF11" s="39"/>
    </row>
    <row r="12" spans="2:62" ht="15" customHeight="1" x14ac:dyDescent="0.3">
      <c r="B12" s="33" t="s">
        <v>5</v>
      </c>
      <c r="C12" s="33"/>
      <c r="D12" s="33"/>
      <c r="E12" s="33"/>
      <c r="F12" s="33"/>
      <c r="G12" s="33"/>
      <c r="H12" s="33"/>
      <c r="I12" s="33"/>
      <c r="J12" s="33"/>
      <c r="K12" s="33"/>
      <c r="L12" s="33"/>
      <c r="M12" s="44"/>
      <c r="N12" s="44"/>
      <c r="O12" s="44"/>
      <c r="P12" s="44"/>
      <c r="Q12" s="47" t="s">
        <v>6</v>
      </c>
      <c r="R12" s="47"/>
      <c r="S12" s="47"/>
      <c r="T12" s="47"/>
      <c r="U12" s="47"/>
      <c r="V12" s="47"/>
      <c r="W12" s="46"/>
      <c r="X12" s="46"/>
      <c r="Y12" s="46"/>
      <c r="Z12" s="46"/>
      <c r="AA12" s="46"/>
      <c r="AB12" s="46"/>
      <c r="AC12" s="46"/>
      <c r="AE12" s="33" t="s">
        <v>5</v>
      </c>
      <c r="AF12" s="33"/>
      <c r="AG12" s="33"/>
      <c r="AH12" s="33"/>
      <c r="AI12" s="33"/>
      <c r="AJ12" s="33"/>
      <c r="AK12" s="33"/>
      <c r="AL12" s="33"/>
      <c r="AM12" s="33"/>
      <c r="AN12" s="33"/>
      <c r="AO12" s="33"/>
      <c r="AP12" s="38" t="str">
        <f>IF(BJ8=FALSE,"",M12)</f>
        <v/>
      </c>
      <c r="AQ12" s="38"/>
      <c r="AR12" s="38"/>
      <c r="AS12" s="38"/>
      <c r="AT12" s="36" t="s">
        <v>6</v>
      </c>
      <c r="AU12" s="36"/>
      <c r="AV12" s="36"/>
      <c r="AW12" s="36"/>
      <c r="AX12" s="36"/>
      <c r="AY12" s="36"/>
      <c r="AZ12" s="37" t="str">
        <f>IF(BJ8=FALSE,"",W12)</f>
        <v/>
      </c>
      <c r="BA12" s="37"/>
      <c r="BB12" s="37"/>
      <c r="BC12" s="37"/>
      <c r="BD12" s="37"/>
      <c r="BE12" s="37"/>
      <c r="BF12" s="37"/>
    </row>
    <row r="13" spans="2:62" ht="15" customHeight="1" x14ac:dyDescent="0.3">
      <c r="B13" s="33" t="s">
        <v>2</v>
      </c>
      <c r="C13" s="33"/>
      <c r="D13" s="33"/>
      <c r="E13" s="33"/>
      <c r="F13" s="33"/>
      <c r="G13" s="33"/>
      <c r="H13" s="33"/>
      <c r="I13" s="33"/>
      <c r="J13" s="33"/>
      <c r="K13" s="33"/>
      <c r="L13" s="33"/>
      <c r="M13" s="45"/>
      <c r="N13" s="45"/>
      <c r="O13" s="45"/>
      <c r="P13" s="45"/>
      <c r="Q13" s="45"/>
      <c r="R13" s="45"/>
      <c r="S13" s="45"/>
      <c r="T13" s="45"/>
      <c r="U13" s="45"/>
      <c r="V13" s="45"/>
      <c r="W13" s="45"/>
      <c r="X13" s="45"/>
      <c r="Y13" s="45"/>
      <c r="Z13" s="45"/>
      <c r="AA13" s="45"/>
      <c r="AB13" s="45"/>
      <c r="AC13" s="45"/>
      <c r="AE13" s="33" t="s">
        <v>2</v>
      </c>
      <c r="AF13" s="33"/>
      <c r="AG13" s="33"/>
      <c r="AH13" s="33"/>
      <c r="AI13" s="33"/>
      <c r="AJ13" s="33"/>
      <c r="AK13" s="33"/>
      <c r="AL13" s="33"/>
      <c r="AM13" s="33"/>
      <c r="AN13" s="33"/>
      <c r="AO13" s="33"/>
      <c r="AP13" s="40" t="str">
        <f>IF(BJ8=FALSE,"",M13)</f>
        <v/>
      </c>
      <c r="AQ13" s="40"/>
      <c r="AR13" s="40"/>
      <c r="AS13" s="40"/>
      <c r="AT13" s="40"/>
      <c r="AU13" s="40"/>
      <c r="AV13" s="40"/>
      <c r="AW13" s="40"/>
      <c r="AX13" s="40"/>
      <c r="AY13" s="40"/>
      <c r="AZ13" s="40"/>
      <c r="BA13" s="40"/>
      <c r="BB13" s="40"/>
      <c r="BC13" s="40"/>
      <c r="BD13" s="40"/>
      <c r="BE13" s="40"/>
      <c r="BF13" s="40"/>
    </row>
    <row r="14" spans="2:62" ht="15" customHeight="1" x14ac:dyDescent="0.3">
      <c r="B14" s="33" t="s">
        <v>7</v>
      </c>
      <c r="C14" s="33"/>
      <c r="D14" s="33"/>
      <c r="E14" s="33"/>
      <c r="F14" s="33"/>
      <c r="G14" s="33"/>
      <c r="H14" s="33"/>
      <c r="I14" s="33"/>
      <c r="J14" s="33"/>
      <c r="K14" s="33"/>
      <c r="L14" s="33"/>
      <c r="M14" s="41"/>
      <c r="N14" s="41"/>
      <c r="O14" s="41"/>
      <c r="P14" s="41"/>
      <c r="Q14" s="41"/>
      <c r="R14" s="41"/>
      <c r="S14" s="41"/>
      <c r="T14" s="41"/>
      <c r="U14" s="41"/>
      <c r="V14" s="41"/>
      <c r="W14" s="41"/>
      <c r="X14" s="41"/>
      <c r="Y14" s="41"/>
      <c r="Z14" s="41"/>
      <c r="AA14" s="41"/>
      <c r="AB14" s="41"/>
      <c r="AC14" s="41"/>
      <c r="AE14" s="33" t="s">
        <v>3</v>
      </c>
      <c r="AF14" s="33"/>
      <c r="AG14" s="33"/>
      <c r="AH14" s="33"/>
      <c r="AI14" s="33"/>
      <c r="AJ14" s="33"/>
      <c r="AK14" s="33"/>
      <c r="AL14" s="33"/>
      <c r="AM14" s="33"/>
      <c r="AN14" s="33"/>
      <c r="AO14" s="33"/>
      <c r="AP14" s="39" t="str">
        <f>IF(BJ8=FALSE,"",M14)</f>
        <v/>
      </c>
      <c r="AQ14" s="39"/>
      <c r="AR14" s="39"/>
      <c r="AS14" s="39"/>
      <c r="AT14" s="39"/>
      <c r="AU14" s="39"/>
      <c r="AV14" s="39"/>
      <c r="AW14" s="39"/>
      <c r="AX14" s="39"/>
      <c r="AY14" s="39"/>
      <c r="AZ14" s="39"/>
      <c r="BA14" s="39"/>
      <c r="BB14" s="39"/>
      <c r="BC14" s="39"/>
      <c r="BD14" s="39"/>
      <c r="BE14" s="39"/>
      <c r="BF14" s="39"/>
    </row>
    <row r="15" spans="2:62" ht="6" customHeight="1" x14ac:dyDescent="0.3">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7"/>
      <c r="BA15" s="2"/>
      <c r="BB15" s="2"/>
      <c r="BC15" s="2"/>
      <c r="BD15" s="2"/>
      <c r="BE15" s="2"/>
      <c r="BF15" s="2"/>
    </row>
    <row r="16" spans="2:62" ht="6" customHeight="1" x14ac:dyDescent="0.3"/>
    <row r="17" spans="2:66" x14ac:dyDescent="0.3">
      <c r="B17" s="35" t="s">
        <v>23</v>
      </c>
      <c r="C17" s="35"/>
      <c r="D17" s="35"/>
      <c r="E17" s="35"/>
      <c r="F17" s="66"/>
      <c r="G17" s="67"/>
      <c r="H17" s="67"/>
      <c r="I17" s="67"/>
      <c r="J17" s="67"/>
      <c r="K17" s="67"/>
      <c r="L17" s="67"/>
      <c r="M17" s="67"/>
      <c r="N17" s="67"/>
      <c r="O17" s="67"/>
      <c r="P17" s="67"/>
      <c r="Q17" s="67"/>
      <c r="R17" s="68"/>
      <c r="T17" s="35" t="s">
        <v>21</v>
      </c>
      <c r="U17" s="35"/>
      <c r="V17" s="35"/>
      <c r="W17" s="35"/>
      <c r="X17" s="35"/>
      <c r="Y17" s="66"/>
      <c r="Z17" s="67"/>
      <c r="AA17" s="67"/>
      <c r="AB17" s="67"/>
      <c r="AC17" s="67"/>
      <c r="AD17" s="67"/>
      <c r="AE17" s="67"/>
      <c r="AF17" s="67"/>
      <c r="AG17" s="67"/>
      <c r="AH17" s="67"/>
      <c r="AI17" s="67"/>
      <c r="AJ17" s="67"/>
      <c r="AK17" s="68"/>
      <c r="AM17" s="35" t="s">
        <v>22</v>
      </c>
      <c r="AN17" s="35"/>
      <c r="AO17" s="35"/>
      <c r="AP17" s="35"/>
      <c r="AQ17" s="35"/>
      <c r="AR17" s="35"/>
      <c r="AS17" s="35"/>
      <c r="AT17" s="69"/>
      <c r="AU17" s="70"/>
      <c r="AV17" s="70"/>
      <c r="AW17" s="70"/>
      <c r="AX17" s="70"/>
      <c r="AY17" s="70"/>
      <c r="AZ17" s="70"/>
      <c r="BA17" s="70"/>
      <c r="BB17" s="70"/>
      <c r="BC17" s="70"/>
      <c r="BD17" s="70"/>
      <c r="BE17" s="70"/>
      <c r="BF17" s="71"/>
    </row>
    <row r="18" spans="2:66" ht="6" customHeight="1" x14ac:dyDescent="0.3">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7"/>
      <c r="BA18" s="2"/>
      <c r="BB18" s="2"/>
      <c r="BC18" s="2"/>
      <c r="BD18" s="2"/>
      <c r="BE18" s="2"/>
      <c r="BF18" s="2"/>
    </row>
    <row r="19" spans="2:66" ht="17.399999999999999" customHeight="1" x14ac:dyDescent="0.3">
      <c r="B19" s="15" t="s">
        <v>244</v>
      </c>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row>
    <row r="20" spans="2:66" ht="15.6" x14ac:dyDescent="0.3">
      <c r="B20" s="21" t="s">
        <v>87</v>
      </c>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row>
    <row r="21" spans="2:66" x14ac:dyDescent="0.3">
      <c r="B21" s="16" t="s">
        <v>177</v>
      </c>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row>
    <row r="22" spans="2:66" x14ac:dyDescent="0.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row>
    <row r="23" spans="2:66" x14ac:dyDescent="0.3">
      <c r="B23" s="17" t="s">
        <v>178</v>
      </c>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row>
    <row r="24" spans="2:66" s="6" customFormat="1" x14ac:dyDescent="0.3">
      <c r="B24" s="27" t="s">
        <v>12</v>
      </c>
      <c r="C24" s="27"/>
      <c r="D24" s="27"/>
      <c r="E24" s="27"/>
      <c r="F24" s="27" t="s">
        <v>17</v>
      </c>
      <c r="G24" s="27"/>
      <c r="H24" s="27"/>
      <c r="I24" s="27"/>
      <c r="J24" s="27"/>
      <c r="K24" s="27"/>
      <c r="L24" s="27" t="s">
        <v>15</v>
      </c>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t="s">
        <v>13</v>
      </c>
      <c r="AQ24" s="27"/>
      <c r="AR24" s="27"/>
      <c r="AS24" s="27"/>
      <c r="AT24" s="27"/>
      <c r="AU24" s="27" t="s">
        <v>16</v>
      </c>
      <c r="AV24" s="27"/>
      <c r="AW24" s="27"/>
      <c r="AX24" s="27"/>
      <c r="AY24" s="27"/>
      <c r="AZ24" s="27" t="s">
        <v>18</v>
      </c>
      <c r="BA24" s="27"/>
      <c r="BB24" s="27"/>
      <c r="BC24" s="27"/>
      <c r="BD24" s="27"/>
      <c r="BE24" s="27"/>
      <c r="BF24" s="27"/>
    </row>
    <row r="25" spans="2:66" hidden="1" x14ac:dyDescent="0.3">
      <c r="B25" s="22"/>
      <c r="C25" s="22"/>
      <c r="D25" s="22"/>
      <c r="E25" s="22"/>
      <c r="F25" s="23" t="s">
        <v>30</v>
      </c>
      <c r="G25" s="23"/>
      <c r="H25" s="23"/>
      <c r="I25" s="23"/>
      <c r="J25" s="23"/>
      <c r="K25" s="23"/>
      <c r="L25" s="24" t="s">
        <v>29</v>
      </c>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5" t="s">
        <v>14</v>
      </c>
      <c r="AQ25" s="25"/>
      <c r="AR25" s="25"/>
      <c r="AS25" s="25"/>
      <c r="AT25" s="25"/>
      <c r="AU25" s="26">
        <v>116</v>
      </c>
      <c r="AV25" s="26"/>
      <c r="AW25" s="26"/>
      <c r="AX25" s="26"/>
      <c r="AY25" s="26"/>
      <c r="AZ25" s="20">
        <f>AU25*B25</f>
        <v>0</v>
      </c>
      <c r="BA25" s="20"/>
      <c r="BB25" s="20"/>
      <c r="BC25" s="20"/>
      <c r="BD25" s="20"/>
      <c r="BE25" s="20"/>
      <c r="BF25" s="20"/>
    </row>
    <row r="26" spans="2:66" ht="15" hidden="1" customHeight="1" x14ac:dyDescent="0.3">
      <c r="B26" s="22"/>
      <c r="C26" s="22"/>
      <c r="D26" s="22"/>
      <c r="E26" s="22"/>
      <c r="F26" s="31" t="s">
        <v>176</v>
      </c>
      <c r="G26" s="23"/>
      <c r="H26" s="23"/>
      <c r="I26" s="23"/>
      <c r="J26" s="23"/>
      <c r="K26" s="23"/>
      <c r="L26" s="24" t="s">
        <v>119</v>
      </c>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5" t="s">
        <v>19</v>
      </c>
      <c r="AQ26" s="25"/>
      <c r="AR26" s="25"/>
      <c r="AS26" s="25"/>
      <c r="AT26" s="25"/>
      <c r="AU26" s="26">
        <v>5</v>
      </c>
      <c r="AV26" s="26"/>
      <c r="AW26" s="26"/>
      <c r="AX26" s="26"/>
      <c r="AY26" s="26"/>
      <c r="AZ26" s="20">
        <f t="shared" ref="AZ26:AZ36" si="0">AU26*B26</f>
        <v>0</v>
      </c>
      <c r="BA26" s="20"/>
      <c r="BB26" s="20"/>
      <c r="BC26" s="20"/>
      <c r="BD26" s="20"/>
      <c r="BE26" s="20"/>
      <c r="BF26" s="20"/>
      <c r="BN26" s="8"/>
    </row>
    <row r="27" spans="2:66" ht="15" hidden="1" customHeight="1" x14ac:dyDescent="0.3">
      <c r="B27" s="22"/>
      <c r="C27" s="22"/>
      <c r="D27" s="22"/>
      <c r="E27" s="22"/>
      <c r="F27" s="31" t="s">
        <v>41</v>
      </c>
      <c r="G27" s="23"/>
      <c r="H27" s="23"/>
      <c r="I27" s="23"/>
      <c r="J27" s="23"/>
      <c r="K27" s="23"/>
      <c r="L27" s="24" t="s">
        <v>39</v>
      </c>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5" t="s">
        <v>14</v>
      </c>
      <c r="AQ27" s="25"/>
      <c r="AR27" s="25"/>
      <c r="AS27" s="25"/>
      <c r="AT27" s="25"/>
      <c r="AU27" s="26">
        <v>209</v>
      </c>
      <c r="AV27" s="26"/>
      <c r="AW27" s="26"/>
      <c r="AX27" s="26"/>
      <c r="AY27" s="26"/>
      <c r="AZ27" s="20">
        <f t="shared" si="0"/>
        <v>0</v>
      </c>
      <c r="BA27" s="20"/>
      <c r="BB27" s="20"/>
      <c r="BC27" s="20"/>
      <c r="BD27" s="20"/>
      <c r="BE27" s="20"/>
      <c r="BF27" s="20"/>
    </row>
    <row r="28" spans="2:66" ht="15" hidden="1" customHeight="1" x14ac:dyDescent="0.3">
      <c r="B28" s="22"/>
      <c r="C28" s="22"/>
      <c r="D28" s="22"/>
      <c r="E28" s="22"/>
      <c r="F28" s="23" t="s">
        <v>42</v>
      </c>
      <c r="G28" s="23"/>
      <c r="H28" s="23"/>
      <c r="I28" s="23"/>
      <c r="J28" s="23"/>
      <c r="K28" s="23"/>
      <c r="L28" s="24" t="s">
        <v>40</v>
      </c>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5" t="s">
        <v>14</v>
      </c>
      <c r="AQ28" s="25"/>
      <c r="AR28" s="25"/>
      <c r="AS28" s="25"/>
      <c r="AT28" s="25"/>
      <c r="AU28" s="26">
        <v>209</v>
      </c>
      <c r="AV28" s="26"/>
      <c r="AW28" s="26"/>
      <c r="AX28" s="26"/>
      <c r="AY28" s="26"/>
      <c r="AZ28" s="20">
        <f t="shared" si="0"/>
        <v>0</v>
      </c>
      <c r="BA28" s="20"/>
      <c r="BB28" s="20"/>
      <c r="BC28" s="20"/>
      <c r="BD28" s="20"/>
      <c r="BE28" s="20"/>
      <c r="BF28" s="20"/>
    </row>
    <row r="29" spans="2:66" ht="14.25" customHeight="1" x14ac:dyDescent="0.3">
      <c r="B29" s="22"/>
      <c r="C29" s="22"/>
      <c r="D29" s="22"/>
      <c r="E29" s="22"/>
      <c r="F29" s="23" t="s">
        <v>43</v>
      </c>
      <c r="G29" s="23"/>
      <c r="H29" s="23"/>
      <c r="I29" s="23"/>
      <c r="J29" s="23"/>
      <c r="K29" s="23"/>
      <c r="L29" s="24" t="s">
        <v>31</v>
      </c>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5" t="s">
        <v>14</v>
      </c>
      <c r="AQ29" s="25"/>
      <c r="AR29" s="25"/>
      <c r="AS29" s="25"/>
      <c r="AT29" s="25"/>
      <c r="AU29" s="26">
        <f>ROUND(209*0.35,2)</f>
        <v>73.150000000000006</v>
      </c>
      <c r="AV29" s="26"/>
      <c r="AW29" s="26"/>
      <c r="AX29" s="26"/>
      <c r="AY29" s="26"/>
      <c r="AZ29" s="20">
        <f t="shared" si="0"/>
        <v>0</v>
      </c>
      <c r="BA29" s="20"/>
      <c r="BB29" s="20"/>
      <c r="BC29" s="20"/>
      <c r="BD29" s="20"/>
      <c r="BE29" s="20"/>
      <c r="BF29" s="20"/>
    </row>
    <row r="30" spans="2:66" ht="14.25" customHeight="1" x14ac:dyDescent="0.3">
      <c r="B30" s="22"/>
      <c r="C30" s="22"/>
      <c r="D30" s="22"/>
      <c r="E30" s="22"/>
      <c r="F30" s="23" t="s">
        <v>44</v>
      </c>
      <c r="G30" s="23"/>
      <c r="H30" s="23"/>
      <c r="I30" s="23"/>
      <c r="J30" s="23"/>
      <c r="K30" s="23"/>
      <c r="L30" s="24" t="s">
        <v>32</v>
      </c>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5" t="s">
        <v>14</v>
      </c>
      <c r="AQ30" s="25"/>
      <c r="AR30" s="25"/>
      <c r="AS30" s="25"/>
      <c r="AT30" s="25"/>
      <c r="AU30" s="26">
        <f t="shared" ref="AU30:AU36" si="1">ROUND(209*0.35,2)</f>
        <v>73.150000000000006</v>
      </c>
      <c r="AV30" s="26"/>
      <c r="AW30" s="26"/>
      <c r="AX30" s="26"/>
      <c r="AY30" s="26"/>
      <c r="AZ30" s="20">
        <f t="shared" si="0"/>
        <v>0</v>
      </c>
      <c r="BA30" s="20"/>
      <c r="BB30" s="20"/>
      <c r="BC30" s="20"/>
      <c r="BD30" s="20"/>
      <c r="BE30" s="20"/>
      <c r="BF30" s="20"/>
    </row>
    <row r="31" spans="2:66" ht="14.25" customHeight="1" x14ac:dyDescent="0.3">
      <c r="B31" s="22"/>
      <c r="C31" s="22"/>
      <c r="D31" s="22"/>
      <c r="E31" s="22"/>
      <c r="F31" s="23" t="s">
        <v>45</v>
      </c>
      <c r="G31" s="23"/>
      <c r="H31" s="23"/>
      <c r="I31" s="23"/>
      <c r="J31" s="23"/>
      <c r="K31" s="23"/>
      <c r="L31" s="24" t="s">
        <v>33</v>
      </c>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5" t="s">
        <v>14</v>
      </c>
      <c r="AQ31" s="25"/>
      <c r="AR31" s="25"/>
      <c r="AS31" s="25"/>
      <c r="AT31" s="25"/>
      <c r="AU31" s="26">
        <f t="shared" si="1"/>
        <v>73.150000000000006</v>
      </c>
      <c r="AV31" s="26"/>
      <c r="AW31" s="26"/>
      <c r="AX31" s="26"/>
      <c r="AY31" s="26"/>
      <c r="AZ31" s="20">
        <f t="shared" si="0"/>
        <v>0</v>
      </c>
      <c r="BA31" s="20"/>
      <c r="BB31" s="20"/>
      <c r="BC31" s="20"/>
      <c r="BD31" s="20"/>
      <c r="BE31" s="20"/>
      <c r="BF31" s="20"/>
    </row>
    <row r="32" spans="2:66" ht="14.25" customHeight="1" x14ac:dyDescent="0.3">
      <c r="B32" s="22"/>
      <c r="C32" s="22"/>
      <c r="D32" s="22"/>
      <c r="E32" s="22"/>
      <c r="F32" s="23" t="s">
        <v>46</v>
      </c>
      <c r="G32" s="23"/>
      <c r="H32" s="23"/>
      <c r="I32" s="23"/>
      <c r="J32" s="23"/>
      <c r="K32" s="23"/>
      <c r="L32" s="24" t="s">
        <v>34</v>
      </c>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5" t="s">
        <v>14</v>
      </c>
      <c r="AQ32" s="25"/>
      <c r="AR32" s="25"/>
      <c r="AS32" s="25"/>
      <c r="AT32" s="25"/>
      <c r="AU32" s="26">
        <f t="shared" si="1"/>
        <v>73.150000000000006</v>
      </c>
      <c r="AV32" s="26"/>
      <c r="AW32" s="26"/>
      <c r="AX32" s="26"/>
      <c r="AY32" s="26"/>
      <c r="AZ32" s="20">
        <f t="shared" si="0"/>
        <v>0</v>
      </c>
      <c r="BA32" s="20"/>
      <c r="BB32" s="20"/>
      <c r="BC32" s="20"/>
      <c r="BD32" s="20"/>
      <c r="BE32" s="20"/>
      <c r="BF32" s="20"/>
    </row>
    <row r="33" spans="2:58" ht="14.25" customHeight="1" x14ac:dyDescent="0.3">
      <c r="B33" s="22"/>
      <c r="C33" s="22"/>
      <c r="D33" s="22"/>
      <c r="E33" s="22"/>
      <c r="F33" s="23" t="s">
        <v>47</v>
      </c>
      <c r="G33" s="23"/>
      <c r="H33" s="23"/>
      <c r="I33" s="23"/>
      <c r="J33" s="23"/>
      <c r="K33" s="23"/>
      <c r="L33" s="24" t="s">
        <v>35</v>
      </c>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5" t="s">
        <v>14</v>
      </c>
      <c r="AQ33" s="25"/>
      <c r="AR33" s="25"/>
      <c r="AS33" s="25"/>
      <c r="AT33" s="25"/>
      <c r="AU33" s="26">
        <f t="shared" si="1"/>
        <v>73.150000000000006</v>
      </c>
      <c r="AV33" s="26"/>
      <c r="AW33" s="26"/>
      <c r="AX33" s="26"/>
      <c r="AY33" s="26"/>
      <c r="AZ33" s="20">
        <f t="shared" si="0"/>
        <v>0</v>
      </c>
      <c r="BA33" s="20"/>
      <c r="BB33" s="20"/>
      <c r="BC33" s="20"/>
      <c r="BD33" s="20"/>
      <c r="BE33" s="20"/>
      <c r="BF33" s="20"/>
    </row>
    <row r="34" spans="2:58" ht="14.25" customHeight="1" x14ac:dyDescent="0.3">
      <c r="B34" s="22"/>
      <c r="C34" s="22"/>
      <c r="D34" s="22"/>
      <c r="E34" s="22"/>
      <c r="F34" s="23" t="s">
        <v>48</v>
      </c>
      <c r="G34" s="23"/>
      <c r="H34" s="23"/>
      <c r="I34" s="23"/>
      <c r="J34" s="23"/>
      <c r="K34" s="23"/>
      <c r="L34" s="24" t="s">
        <v>36</v>
      </c>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5" t="s">
        <v>14</v>
      </c>
      <c r="AQ34" s="25"/>
      <c r="AR34" s="25"/>
      <c r="AS34" s="25"/>
      <c r="AT34" s="25"/>
      <c r="AU34" s="26">
        <f t="shared" si="1"/>
        <v>73.150000000000006</v>
      </c>
      <c r="AV34" s="26"/>
      <c r="AW34" s="26"/>
      <c r="AX34" s="26"/>
      <c r="AY34" s="26"/>
      <c r="AZ34" s="20">
        <f t="shared" si="0"/>
        <v>0</v>
      </c>
      <c r="BA34" s="20"/>
      <c r="BB34" s="20"/>
      <c r="BC34" s="20"/>
      <c r="BD34" s="20"/>
      <c r="BE34" s="20"/>
      <c r="BF34" s="20"/>
    </row>
    <row r="35" spans="2:58" ht="14.25" customHeight="1" x14ac:dyDescent="0.3">
      <c r="B35" s="22"/>
      <c r="C35" s="22"/>
      <c r="D35" s="22"/>
      <c r="E35" s="22"/>
      <c r="F35" s="23" t="s">
        <v>49</v>
      </c>
      <c r="G35" s="23"/>
      <c r="H35" s="23"/>
      <c r="I35" s="23"/>
      <c r="J35" s="23"/>
      <c r="K35" s="23"/>
      <c r="L35" s="24" t="s">
        <v>37</v>
      </c>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5" t="s">
        <v>14</v>
      </c>
      <c r="AQ35" s="25"/>
      <c r="AR35" s="25"/>
      <c r="AS35" s="25"/>
      <c r="AT35" s="25"/>
      <c r="AU35" s="26">
        <f t="shared" si="1"/>
        <v>73.150000000000006</v>
      </c>
      <c r="AV35" s="26"/>
      <c r="AW35" s="26"/>
      <c r="AX35" s="26"/>
      <c r="AY35" s="26"/>
      <c r="AZ35" s="20">
        <f t="shared" si="0"/>
        <v>0</v>
      </c>
      <c r="BA35" s="20"/>
      <c r="BB35" s="20"/>
      <c r="BC35" s="20"/>
      <c r="BD35" s="20"/>
      <c r="BE35" s="20"/>
      <c r="BF35" s="20"/>
    </row>
    <row r="36" spans="2:58" ht="14.25" customHeight="1" x14ac:dyDescent="0.3">
      <c r="B36" s="22"/>
      <c r="C36" s="22"/>
      <c r="D36" s="22"/>
      <c r="E36" s="22"/>
      <c r="F36" s="23" t="s">
        <v>50</v>
      </c>
      <c r="G36" s="23"/>
      <c r="H36" s="23"/>
      <c r="I36" s="23"/>
      <c r="J36" s="23"/>
      <c r="K36" s="23"/>
      <c r="L36" s="24" t="s">
        <v>38</v>
      </c>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5" t="s">
        <v>14</v>
      </c>
      <c r="AQ36" s="25"/>
      <c r="AR36" s="25"/>
      <c r="AS36" s="25"/>
      <c r="AT36" s="25"/>
      <c r="AU36" s="26">
        <f t="shared" si="1"/>
        <v>73.150000000000006</v>
      </c>
      <c r="AV36" s="26"/>
      <c r="AW36" s="26"/>
      <c r="AX36" s="26"/>
      <c r="AY36" s="26"/>
      <c r="AZ36" s="20">
        <f t="shared" si="0"/>
        <v>0</v>
      </c>
      <c r="BA36" s="20"/>
      <c r="BB36" s="20"/>
      <c r="BC36" s="20"/>
      <c r="BD36" s="20"/>
      <c r="BE36" s="20"/>
      <c r="BF36" s="20"/>
    </row>
    <row r="37" spans="2:58" ht="15.6" x14ac:dyDescent="0.3">
      <c r="B37" s="21" t="s">
        <v>148</v>
      </c>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row>
    <row r="38" spans="2:58" x14ac:dyDescent="0.3">
      <c r="B38" s="22"/>
      <c r="C38" s="22"/>
      <c r="D38" s="22"/>
      <c r="E38" s="22"/>
      <c r="F38" s="23" t="s">
        <v>59</v>
      </c>
      <c r="G38" s="23"/>
      <c r="H38" s="23"/>
      <c r="I38" s="23"/>
      <c r="J38" s="23"/>
      <c r="K38" s="23"/>
      <c r="L38" s="24" t="s">
        <v>57</v>
      </c>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5" t="s">
        <v>14</v>
      </c>
      <c r="AQ38" s="25"/>
      <c r="AR38" s="25"/>
      <c r="AS38" s="25"/>
      <c r="AT38" s="25"/>
      <c r="AU38" s="26">
        <f>ROUND(30.3*0.35,2)</f>
        <v>10.61</v>
      </c>
      <c r="AV38" s="26"/>
      <c r="AW38" s="26"/>
      <c r="AX38" s="26"/>
      <c r="AY38" s="26"/>
      <c r="AZ38" s="20">
        <f t="shared" ref="AZ38:AZ46" si="2">AU38*B38</f>
        <v>0</v>
      </c>
      <c r="BA38" s="20"/>
      <c r="BB38" s="20"/>
      <c r="BC38" s="20"/>
      <c r="BD38" s="20"/>
      <c r="BE38" s="20"/>
      <c r="BF38" s="20"/>
    </row>
    <row r="39" spans="2:58" x14ac:dyDescent="0.3">
      <c r="B39" s="22"/>
      <c r="C39" s="22"/>
      <c r="D39" s="22"/>
      <c r="E39" s="22"/>
      <c r="F39" s="23" t="s">
        <v>58</v>
      </c>
      <c r="G39" s="23"/>
      <c r="H39" s="23"/>
      <c r="I39" s="23"/>
      <c r="J39" s="23"/>
      <c r="K39" s="23"/>
      <c r="L39" s="24" t="s">
        <v>56</v>
      </c>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5" t="s">
        <v>14</v>
      </c>
      <c r="AQ39" s="25"/>
      <c r="AR39" s="25"/>
      <c r="AS39" s="25"/>
      <c r="AT39" s="25"/>
      <c r="AU39" s="26">
        <f>ROUND(32.35*0.35,2)</f>
        <v>11.32</v>
      </c>
      <c r="AV39" s="26"/>
      <c r="AW39" s="26"/>
      <c r="AX39" s="26"/>
      <c r="AY39" s="26"/>
      <c r="AZ39" s="20">
        <f t="shared" si="2"/>
        <v>0</v>
      </c>
      <c r="BA39" s="20"/>
      <c r="BB39" s="20"/>
      <c r="BC39" s="20"/>
      <c r="BD39" s="20"/>
      <c r="BE39" s="20"/>
      <c r="BF39" s="20"/>
    </row>
    <row r="40" spans="2:58" x14ac:dyDescent="0.3">
      <c r="B40" s="22"/>
      <c r="C40" s="22"/>
      <c r="D40" s="22"/>
      <c r="E40" s="22"/>
      <c r="F40" s="23" t="s">
        <v>67</v>
      </c>
      <c r="G40" s="23"/>
      <c r="H40" s="23"/>
      <c r="I40" s="23"/>
      <c r="J40" s="23"/>
      <c r="K40" s="23"/>
      <c r="L40" s="24" t="s">
        <v>63</v>
      </c>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5" t="s">
        <v>14</v>
      </c>
      <c r="AQ40" s="25"/>
      <c r="AR40" s="25"/>
      <c r="AS40" s="25"/>
      <c r="AT40" s="25"/>
      <c r="AU40" s="26">
        <f t="shared" ref="AU40:AU46" si="3">ROUND(32.35*0.35,2)</f>
        <v>11.32</v>
      </c>
      <c r="AV40" s="26"/>
      <c r="AW40" s="26"/>
      <c r="AX40" s="26"/>
      <c r="AY40" s="26"/>
      <c r="AZ40" s="20">
        <f t="shared" si="2"/>
        <v>0</v>
      </c>
      <c r="BA40" s="20"/>
      <c r="BB40" s="20"/>
      <c r="BC40" s="20"/>
      <c r="BD40" s="20"/>
      <c r="BE40" s="20"/>
      <c r="BF40" s="20"/>
    </row>
    <row r="41" spans="2:58" x14ac:dyDescent="0.3">
      <c r="B41" s="22"/>
      <c r="C41" s="22"/>
      <c r="D41" s="22"/>
      <c r="E41" s="22"/>
      <c r="F41" s="23" t="s">
        <v>68</v>
      </c>
      <c r="G41" s="23"/>
      <c r="H41" s="23"/>
      <c r="I41" s="23"/>
      <c r="J41" s="23"/>
      <c r="K41" s="23"/>
      <c r="L41" s="24" t="s">
        <v>60</v>
      </c>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5" t="s">
        <v>14</v>
      </c>
      <c r="AQ41" s="25"/>
      <c r="AR41" s="25"/>
      <c r="AS41" s="25"/>
      <c r="AT41" s="25"/>
      <c r="AU41" s="26">
        <f t="shared" si="3"/>
        <v>11.32</v>
      </c>
      <c r="AV41" s="26"/>
      <c r="AW41" s="26"/>
      <c r="AX41" s="26"/>
      <c r="AY41" s="26"/>
      <c r="AZ41" s="20">
        <f t="shared" si="2"/>
        <v>0</v>
      </c>
      <c r="BA41" s="20"/>
      <c r="BB41" s="20"/>
      <c r="BC41" s="20"/>
      <c r="BD41" s="20"/>
      <c r="BE41" s="20"/>
      <c r="BF41" s="20"/>
    </row>
    <row r="42" spans="2:58" x14ac:dyDescent="0.3">
      <c r="B42" s="22"/>
      <c r="C42" s="22"/>
      <c r="D42" s="22"/>
      <c r="E42" s="22"/>
      <c r="F42" s="23" t="s">
        <v>69</v>
      </c>
      <c r="G42" s="23"/>
      <c r="H42" s="23"/>
      <c r="I42" s="23"/>
      <c r="J42" s="23"/>
      <c r="K42" s="23"/>
      <c r="L42" s="24" t="s">
        <v>64</v>
      </c>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5" t="s">
        <v>14</v>
      </c>
      <c r="AQ42" s="25"/>
      <c r="AR42" s="25"/>
      <c r="AS42" s="25"/>
      <c r="AT42" s="25"/>
      <c r="AU42" s="26">
        <f t="shared" si="3"/>
        <v>11.32</v>
      </c>
      <c r="AV42" s="26"/>
      <c r="AW42" s="26"/>
      <c r="AX42" s="26"/>
      <c r="AY42" s="26"/>
      <c r="AZ42" s="20">
        <f t="shared" si="2"/>
        <v>0</v>
      </c>
      <c r="BA42" s="20"/>
      <c r="BB42" s="20"/>
      <c r="BC42" s="20"/>
      <c r="BD42" s="20"/>
      <c r="BE42" s="20"/>
      <c r="BF42" s="20"/>
    </row>
    <row r="43" spans="2:58" x14ac:dyDescent="0.3">
      <c r="B43" s="22"/>
      <c r="C43" s="22"/>
      <c r="D43" s="22"/>
      <c r="E43" s="22"/>
      <c r="F43" s="23" t="s">
        <v>70</v>
      </c>
      <c r="G43" s="23"/>
      <c r="H43" s="23"/>
      <c r="I43" s="23"/>
      <c r="J43" s="23"/>
      <c r="K43" s="23"/>
      <c r="L43" s="24" t="s">
        <v>61</v>
      </c>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5" t="s">
        <v>14</v>
      </c>
      <c r="AQ43" s="25"/>
      <c r="AR43" s="25"/>
      <c r="AS43" s="25"/>
      <c r="AT43" s="25"/>
      <c r="AU43" s="26">
        <f t="shared" si="3"/>
        <v>11.32</v>
      </c>
      <c r="AV43" s="26"/>
      <c r="AW43" s="26"/>
      <c r="AX43" s="26"/>
      <c r="AY43" s="26"/>
      <c r="AZ43" s="20">
        <f t="shared" si="2"/>
        <v>0</v>
      </c>
      <c r="BA43" s="20"/>
      <c r="BB43" s="20"/>
      <c r="BC43" s="20"/>
      <c r="BD43" s="20"/>
      <c r="BE43" s="20"/>
      <c r="BF43" s="20"/>
    </row>
    <row r="44" spans="2:58" x14ac:dyDescent="0.3">
      <c r="B44" s="22"/>
      <c r="C44" s="22"/>
      <c r="D44" s="22"/>
      <c r="E44" s="22"/>
      <c r="F44" s="23" t="s">
        <v>71</v>
      </c>
      <c r="G44" s="23"/>
      <c r="H44" s="23"/>
      <c r="I44" s="23"/>
      <c r="J44" s="23"/>
      <c r="K44" s="23"/>
      <c r="L44" s="24" t="s">
        <v>65</v>
      </c>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5" t="s">
        <v>14</v>
      </c>
      <c r="AQ44" s="25"/>
      <c r="AR44" s="25"/>
      <c r="AS44" s="25"/>
      <c r="AT44" s="25"/>
      <c r="AU44" s="26">
        <f t="shared" si="3"/>
        <v>11.32</v>
      </c>
      <c r="AV44" s="26"/>
      <c r="AW44" s="26"/>
      <c r="AX44" s="26"/>
      <c r="AY44" s="26"/>
      <c r="AZ44" s="20">
        <f t="shared" si="2"/>
        <v>0</v>
      </c>
      <c r="BA44" s="20"/>
      <c r="BB44" s="20"/>
      <c r="BC44" s="20"/>
      <c r="BD44" s="20"/>
      <c r="BE44" s="20"/>
      <c r="BF44" s="20"/>
    </row>
    <row r="45" spans="2:58" x14ac:dyDescent="0.3">
      <c r="B45" s="22"/>
      <c r="C45" s="22"/>
      <c r="D45" s="22"/>
      <c r="E45" s="22"/>
      <c r="F45" s="23" t="s">
        <v>72</v>
      </c>
      <c r="G45" s="23"/>
      <c r="H45" s="23"/>
      <c r="I45" s="23"/>
      <c r="J45" s="23"/>
      <c r="K45" s="23"/>
      <c r="L45" s="24" t="s">
        <v>62</v>
      </c>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5" t="s">
        <v>14</v>
      </c>
      <c r="AQ45" s="25"/>
      <c r="AR45" s="25"/>
      <c r="AS45" s="25"/>
      <c r="AT45" s="25"/>
      <c r="AU45" s="26">
        <f t="shared" si="3"/>
        <v>11.32</v>
      </c>
      <c r="AV45" s="26"/>
      <c r="AW45" s="26"/>
      <c r="AX45" s="26"/>
      <c r="AY45" s="26"/>
      <c r="AZ45" s="20">
        <f t="shared" si="2"/>
        <v>0</v>
      </c>
      <c r="BA45" s="20"/>
      <c r="BB45" s="20"/>
      <c r="BC45" s="20"/>
      <c r="BD45" s="20"/>
      <c r="BE45" s="20"/>
      <c r="BF45" s="20"/>
    </row>
    <row r="46" spans="2:58" x14ac:dyDescent="0.3">
      <c r="B46" s="22"/>
      <c r="C46" s="22"/>
      <c r="D46" s="22"/>
      <c r="E46" s="22"/>
      <c r="F46" s="23" t="s">
        <v>73</v>
      </c>
      <c r="G46" s="23"/>
      <c r="H46" s="23"/>
      <c r="I46" s="23"/>
      <c r="J46" s="23"/>
      <c r="K46" s="23"/>
      <c r="L46" s="24" t="s">
        <v>66</v>
      </c>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5" t="s">
        <v>14</v>
      </c>
      <c r="AQ46" s="25"/>
      <c r="AR46" s="25"/>
      <c r="AS46" s="25"/>
      <c r="AT46" s="25"/>
      <c r="AU46" s="26">
        <f t="shared" si="3"/>
        <v>11.32</v>
      </c>
      <c r="AV46" s="26"/>
      <c r="AW46" s="26"/>
      <c r="AX46" s="26"/>
      <c r="AY46" s="26"/>
      <c r="AZ46" s="20">
        <f t="shared" si="2"/>
        <v>0</v>
      </c>
      <c r="BA46" s="20"/>
      <c r="BB46" s="20"/>
      <c r="BC46" s="20"/>
      <c r="BD46" s="20"/>
      <c r="BE46" s="20"/>
      <c r="BF46" s="20"/>
    </row>
    <row r="47" spans="2:58" ht="15.6" x14ac:dyDescent="0.3">
      <c r="B47" s="21" t="s">
        <v>173</v>
      </c>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row>
    <row r="48" spans="2:58" ht="39" customHeight="1" x14ac:dyDescent="0.3">
      <c r="B48" s="19" t="s">
        <v>204</v>
      </c>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row>
    <row r="49" spans="2:58" x14ac:dyDescent="0.3">
      <c r="B49" s="22"/>
      <c r="C49" s="22"/>
      <c r="D49" s="22"/>
      <c r="E49" s="22"/>
      <c r="F49" s="23" t="s">
        <v>174</v>
      </c>
      <c r="G49" s="23"/>
      <c r="H49" s="23"/>
      <c r="I49" s="23"/>
      <c r="J49" s="23"/>
      <c r="K49" s="23"/>
      <c r="L49" s="24" t="s">
        <v>175</v>
      </c>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5" t="s">
        <v>19</v>
      </c>
      <c r="AQ49" s="25"/>
      <c r="AR49" s="25"/>
      <c r="AS49" s="25"/>
      <c r="AT49" s="25"/>
      <c r="AU49" s="26">
        <v>0</v>
      </c>
      <c r="AV49" s="26"/>
      <c r="AW49" s="26"/>
      <c r="AX49" s="26"/>
      <c r="AY49" s="26"/>
      <c r="AZ49" s="20" t="str">
        <f>IF(B49&gt;0,AU49*B49,"")</f>
        <v/>
      </c>
      <c r="BA49" s="20"/>
      <c r="BB49" s="20"/>
      <c r="BC49" s="20"/>
      <c r="BD49" s="20"/>
      <c r="BE49" s="20"/>
      <c r="BF49" s="20"/>
    </row>
    <row r="50" spans="2:58" ht="15.6" x14ac:dyDescent="0.3">
      <c r="B50" s="21" t="s">
        <v>122</v>
      </c>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row>
    <row r="51" spans="2:58" x14ac:dyDescent="0.3">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row>
    <row r="52" spans="2:58" s="6" customFormat="1" x14ac:dyDescent="0.3">
      <c r="B52" s="27" t="s">
        <v>12</v>
      </c>
      <c r="C52" s="27"/>
      <c r="D52" s="27"/>
      <c r="E52" s="27"/>
      <c r="F52" s="27" t="s">
        <v>17</v>
      </c>
      <c r="G52" s="27"/>
      <c r="H52" s="27"/>
      <c r="I52" s="27"/>
      <c r="J52" s="27"/>
      <c r="K52" s="27"/>
      <c r="L52" s="27" t="s">
        <v>15</v>
      </c>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t="s">
        <v>13</v>
      </c>
      <c r="AQ52" s="27"/>
      <c r="AR52" s="27"/>
      <c r="AS52" s="27"/>
      <c r="AT52" s="27"/>
      <c r="AU52" s="27" t="s">
        <v>16</v>
      </c>
      <c r="AV52" s="27"/>
      <c r="AW52" s="27"/>
      <c r="AX52" s="27"/>
      <c r="AY52" s="27"/>
      <c r="AZ52" s="27" t="s">
        <v>18</v>
      </c>
      <c r="BA52" s="27"/>
      <c r="BB52" s="27"/>
      <c r="BC52" s="27"/>
      <c r="BD52" s="27"/>
      <c r="BE52" s="27"/>
      <c r="BF52" s="27"/>
    </row>
    <row r="53" spans="2:58" x14ac:dyDescent="0.3">
      <c r="B53" s="22"/>
      <c r="C53" s="22"/>
      <c r="D53" s="22"/>
      <c r="E53" s="22"/>
      <c r="F53" s="23" t="s">
        <v>123</v>
      </c>
      <c r="G53" s="23"/>
      <c r="H53" s="23"/>
      <c r="I53" s="23"/>
      <c r="J53" s="23"/>
      <c r="K53" s="23"/>
      <c r="L53" s="24" t="s">
        <v>238</v>
      </c>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5" t="s">
        <v>14</v>
      </c>
      <c r="AQ53" s="25"/>
      <c r="AR53" s="25"/>
      <c r="AS53" s="25"/>
      <c r="AT53" s="25"/>
      <c r="AU53" s="26">
        <f>ROUND(74.65*0.35,2)</f>
        <v>26.13</v>
      </c>
      <c r="AV53" s="26"/>
      <c r="AW53" s="26"/>
      <c r="AX53" s="26"/>
      <c r="AY53" s="26"/>
      <c r="AZ53" s="20">
        <f t="shared" ref="AZ53:AZ77" si="4">AU53*B53</f>
        <v>0</v>
      </c>
      <c r="BA53" s="20"/>
      <c r="BB53" s="20"/>
      <c r="BC53" s="20"/>
      <c r="BD53" s="20"/>
      <c r="BE53" s="20"/>
      <c r="BF53" s="20"/>
    </row>
    <row r="54" spans="2:58" x14ac:dyDescent="0.3">
      <c r="B54" s="22"/>
      <c r="C54" s="22"/>
      <c r="D54" s="22"/>
      <c r="E54" s="22"/>
      <c r="F54" s="23" t="s">
        <v>136</v>
      </c>
      <c r="G54" s="23"/>
      <c r="H54" s="23"/>
      <c r="I54" s="23"/>
      <c r="J54" s="23"/>
      <c r="K54" s="23"/>
      <c r="L54" s="24" t="s">
        <v>149</v>
      </c>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5" t="s">
        <v>14</v>
      </c>
      <c r="AQ54" s="25"/>
      <c r="AR54" s="25"/>
      <c r="AS54" s="25"/>
      <c r="AT54" s="25"/>
      <c r="AU54" s="26">
        <f t="shared" ref="AU54:AU77" si="5">ROUND(74.65*0.35,2)</f>
        <v>26.13</v>
      </c>
      <c r="AV54" s="26"/>
      <c r="AW54" s="26"/>
      <c r="AX54" s="26"/>
      <c r="AY54" s="26"/>
      <c r="AZ54" s="20">
        <f>AU54*B54</f>
        <v>0</v>
      </c>
      <c r="BA54" s="20"/>
      <c r="BB54" s="20"/>
      <c r="BC54" s="20"/>
      <c r="BD54" s="20"/>
      <c r="BE54" s="20"/>
      <c r="BF54" s="20"/>
    </row>
    <row r="55" spans="2:58" x14ac:dyDescent="0.3">
      <c r="B55" s="22"/>
      <c r="C55" s="22"/>
      <c r="D55" s="22"/>
      <c r="E55" s="22"/>
      <c r="F55" s="23" t="s">
        <v>137</v>
      </c>
      <c r="G55" s="23"/>
      <c r="H55" s="23"/>
      <c r="I55" s="23"/>
      <c r="J55" s="23"/>
      <c r="K55" s="23"/>
      <c r="L55" s="24" t="s">
        <v>150</v>
      </c>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5" t="s">
        <v>14</v>
      </c>
      <c r="AQ55" s="25"/>
      <c r="AR55" s="25"/>
      <c r="AS55" s="25"/>
      <c r="AT55" s="25"/>
      <c r="AU55" s="26">
        <f t="shared" si="5"/>
        <v>26.13</v>
      </c>
      <c r="AV55" s="26"/>
      <c r="AW55" s="26"/>
      <c r="AX55" s="26"/>
      <c r="AY55" s="26"/>
      <c r="AZ55" s="20">
        <f>AU55*B55</f>
        <v>0</v>
      </c>
      <c r="BA55" s="20"/>
      <c r="BB55" s="20"/>
      <c r="BC55" s="20"/>
      <c r="BD55" s="20"/>
      <c r="BE55" s="20"/>
      <c r="BF55" s="20"/>
    </row>
    <row r="56" spans="2:58" x14ac:dyDescent="0.3">
      <c r="B56" s="22"/>
      <c r="C56" s="22"/>
      <c r="D56" s="22"/>
      <c r="E56" s="22"/>
      <c r="F56" s="23" t="s">
        <v>138</v>
      </c>
      <c r="G56" s="23"/>
      <c r="H56" s="23"/>
      <c r="I56" s="23"/>
      <c r="J56" s="23"/>
      <c r="K56" s="23"/>
      <c r="L56" s="24" t="s">
        <v>151</v>
      </c>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5" t="s">
        <v>14</v>
      </c>
      <c r="AQ56" s="25"/>
      <c r="AR56" s="25"/>
      <c r="AS56" s="25"/>
      <c r="AT56" s="25"/>
      <c r="AU56" s="26">
        <f t="shared" si="5"/>
        <v>26.13</v>
      </c>
      <c r="AV56" s="26"/>
      <c r="AW56" s="26"/>
      <c r="AX56" s="26"/>
      <c r="AY56" s="26"/>
      <c r="AZ56" s="20">
        <f>AU56*B56</f>
        <v>0</v>
      </c>
      <c r="BA56" s="20"/>
      <c r="BB56" s="20"/>
      <c r="BC56" s="20"/>
      <c r="BD56" s="20"/>
      <c r="BE56" s="20"/>
      <c r="BF56" s="20"/>
    </row>
    <row r="57" spans="2:58" x14ac:dyDescent="0.3">
      <c r="B57" s="22"/>
      <c r="C57" s="22"/>
      <c r="D57" s="22"/>
      <c r="E57" s="22"/>
      <c r="F57" s="23" t="s">
        <v>139</v>
      </c>
      <c r="G57" s="23"/>
      <c r="H57" s="23"/>
      <c r="I57" s="23"/>
      <c r="J57" s="23"/>
      <c r="K57" s="23"/>
      <c r="L57" s="24" t="s">
        <v>152</v>
      </c>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5" t="s">
        <v>14</v>
      </c>
      <c r="AQ57" s="25"/>
      <c r="AR57" s="25"/>
      <c r="AS57" s="25"/>
      <c r="AT57" s="25"/>
      <c r="AU57" s="26">
        <f t="shared" si="5"/>
        <v>26.13</v>
      </c>
      <c r="AV57" s="26"/>
      <c r="AW57" s="26"/>
      <c r="AX57" s="26"/>
      <c r="AY57" s="26"/>
      <c r="AZ57" s="20">
        <f>AU57*B57</f>
        <v>0</v>
      </c>
      <c r="BA57" s="20"/>
      <c r="BB57" s="20"/>
      <c r="BC57" s="20"/>
      <c r="BD57" s="20"/>
      <c r="BE57" s="20"/>
      <c r="BF57" s="20"/>
    </row>
    <row r="58" spans="2:58" x14ac:dyDescent="0.3">
      <c r="B58" s="22"/>
      <c r="C58" s="22"/>
      <c r="D58" s="22"/>
      <c r="E58" s="22"/>
      <c r="F58" s="23" t="s">
        <v>140</v>
      </c>
      <c r="G58" s="23"/>
      <c r="H58" s="23"/>
      <c r="I58" s="23"/>
      <c r="J58" s="23"/>
      <c r="K58" s="23"/>
      <c r="L58" s="24" t="s">
        <v>153</v>
      </c>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5" t="s">
        <v>14</v>
      </c>
      <c r="AQ58" s="25"/>
      <c r="AR58" s="25"/>
      <c r="AS58" s="25"/>
      <c r="AT58" s="25"/>
      <c r="AU58" s="26">
        <f t="shared" si="5"/>
        <v>26.13</v>
      </c>
      <c r="AV58" s="26"/>
      <c r="AW58" s="26"/>
      <c r="AX58" s="26"/>
      <c r="AY58" s="26"/>
      <c r="AZ58" s="20">
        <f>AU58*B58</f>
        <v>0</v>
      </c>
      <c r="BA58" s="20"/>
      <c r="BB58" s="20"/>
      <c r="BC58" s="20"/>
      <c r="BD58" s="20"/>
      <c r="BE58" s="20"/>
      <c r="BF58" s="20"/>
    </row>
    <row r="59" spans="2:58" x14ac:dyDescent="0.3">
      <c r="B59" s="22"/>
      <c r="C59" s="22"/>
      <c r="D59" s="22"/>
      <c r="E59" s="22"/>
      <c r="F59" s="23" t="s">
        <v>141</v>
      </c>
      <c r="G59" s="23"/>
      <c r="H59" s="23"/>
      <c r="I59" s="23"/>
      <c r="J59" s="23"/>
      <c r="K59" s="23"/>
      <c r="L59" s="24" t="s">
        <v>154</v>
      </c>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5" t="s">
        <v>14</v>
      </c>
      <c r="AQ59" s="25"/>
      <c r="AR59" s="25"/>
      <c r="AS59" s="25"/>
      <c r="AT59" s="25"/>
      <c r="AU59" s="26">
        <f t="shared" si="5"/>
        <v>26.13</v>
      </c>
      <c r="AV59" s="26"/>
      <c r="AW59" s="26"/>
      <c r="AX59" s="26"/>
      <c r="AY59" s="26"/>
      <c r="AZ59" s="20">
        <f t="shared" ref="AZ59:AZ65" si="6">AU59*B59</f>
        <v>0</v>
      </c>
      <c r="BA59" s="20"/>
      <c r="BB59" s="20"/>
      <c r="BC59" s="20"/>
      <c r="BD59" s="20"/>
      <c r="BE59" s="20"/>
      <c r="BF59" s="20"/>
    </row>
    <row r="60" spans="2:58" x14ac:dyDescent="0.3">
      <c r="B60" s="22"/>
      <c r="C60" s="22"/>
      <c r="D60" s="22"/>
      <c r="E60" s="22"/>
      <c r="F60" s="23" t="s">
        <v>142</v>
      </c>
      <c r="G60" s="23"/>
      <c r="H60" s="23"/>
      <c r="I60" s="23"/>
      <c r="J60" s="23"/>
      <c r="K60" s="23"/>
      <c r="L60" s="24" t="s">
        <v>155</v>
      </c>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5" t="s">
        <v>14</v>
      </c>
      <c r="AQ60" s="25"/>
      <c r="AR60" s="25"/>
      <c r="AS60" s="25"/>
      <c r="AT60" s="25"/>
      <c r="AU60" s="26">
        <f t="shared" si="5"/>
        <v>26.13</v>
      </c>
      <c r="AV60" s="26"/>
      <c r="AW60" s="26"/>
      <c r="AX60" s="26"/>
      <c r="AY60" s="26"/>
      <c r="AZ60" s="20">
        <f t="shared" si="6"/>
        <v>0</v>
      </c>
      <c r="BA60" s="20"/>
      <c r="BB60" s="20"/>
      <c r="BC60" s="20"/>
      <c r="BD60" s="20"/>
      <c r="BE60" s="20"/>
      <c r="BF60" s="20"/>
    </row>
    <row r="61" spans="2:58" x14ac:dyDescent="0.3">
      <c r="B61" s="22"/>
      <c r="C61" s="22"/>
      <c r="D61" s="22"/>
      <c r="E61" s="22"/>
      <c r="F61" s="23" t="s">
        <v>143</v>
      </c>
      <c r="G61" s="23"/>
      <c r="H61" s="23"/>
      <c r="I61" s="23"/>
      <c r="J61" s="23"/>
      <c r="K61" s="23"/>
      <c r="L61" s="24" t="s">
        <v>156</v>
      </c>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5" t="s">
        <v>14</v>
      </c>
      <c r="AQ61" s="25"/>
      <c r="AR61" s="25"/>
      <c r="AS61" s="25"/>
      <c r="AT61" s="25"/>
      <c r="AU61" s="26">
        <f t="shared" si="5"/>
        <v>26.13</v>
      </c>
      <c r="AV61" s="26"/>
      <c r="AW61" s="26"/>
      <c r="AX61" s="26"/>
      <c r="AY61" s="26"/>
      <c r="AZ61" s="20">
        <f t="shared" si="6"/>
        <v>0</v>
      </c>
      <c r="BA61" s="20"/>
      <c r="BB61" s="20"/>
      <c r="BC61" s="20"/>
      <c r="BD61" s="20"/>
      <c r="BE61" s="20"/>
      <c r="BF61" s="20"/>
    </row>
    <row r="62" spans="2:58" x14ac:dyDescent="0.3">
      <c r="B62" s="22"/>
      <c r="C62" s="22"/>
      <c r="D62" s="22"/>
      <c r="E62" s="22"/>
      <c r="F62" s="23" t="s">
        <v>144</v>
      </c>
      <c r="G62" s="23"/>
      <c r="H62" s="23"/>
      <c r="I62" s="23"/>
      <c r="J62" s="23"/>
      <c r="K62" s="23"/>
      <c r="L62" s="24" t="s">
        <v>157</v>
      </c>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5" t="s">
        <v>14</v>
      </c>
      <c r="AQ62" s="25"/>
      <c r="AR62" s="25"/>
      <c r="AS62" s="25"/>
      <c r="AT62" s="25"/>
      <c r="AU62" s="26">
        <f t="shared" si="5"/>
        <v>26.13</v>
      </c>
      <c r="AV62" s="26"/>
      <c r="AW62" s="26"/>
      <c r="AX62" s="26"/>
      <c r="AY62" s="26"/>
      <c r="AZ62" s="20">
        <f t="shared" si="6"/>
        <v>0</v>
      </c>
      <c r="BA62" s="20"/>
      <c r="BB62" s="20"/>
      <c r="BC62" s="20"/>
      <c r="BD62" s="20"/>
      <c r="BE62" s="20"/>
      <c r="BF62" s="20"/>
    </row>
    <row r="63" spans="2:58" x14ac:dyDescent="0.3">
      <c r="B63" s="22"/>
      <c r="C63" s="22"/>
      <c r="D63" s="22"/>
      <c r="E63" s="22"/>
      <c r="F63" s="23" t="s">
        <v>145</v>
      </c>
      <c r="G63" s="23"/>
      <c r="H63" s="23"/>
      <c r="I63" s="23"/>
      <c r="J63" s="23"/>
      <c r="K63" s="23"/>
      <c r="L63" s="24" t="s">
        <v>158</v>
      </c>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5" t="s">
        <v>14</v>
      </c>
      <c r="AQ63" s="25"/>
      <c r="AR63" s="25"/>
      <c r="AS63" s="25"/>
      <c r="AT63" s="25"/>
      <c r="AU63" s="26">
        <f t="shared" si="5"/>
        <v>26.13</v>
      </c>
      <c r="AV63" s="26"/>
      <c r="AW63" s="26"/>
      <c r="AX63" s="26"/>
      <c r="AY63" s="26"/>
      <c r="AZ63" s="20">
        <f t="shared" si="6"/>
        <v>0</v>
      </c>
      <c r="BA63" s="20"/>
      <c r="BB63" s="20"/>
      <c r="BC63" s="20"/>
      <c r="BD63" s="20"/>
      <c r="BE63" s="20"/>
      <c r="BF63" s="20"/>
    </row>
    <row r="64" spans="2:58" x14ac:dyDescent="0.3">
      <c r="B64" s="22"/>
      <c r="C64" s="22"/>
      <c r="D64" s="22"/>
      <c r="E64" s="22"/>
      <c r="F64" s="23" t="s">
        <v>146</v>
      </c>
      <c r="G64" s="23"/>
      <c r="H64" s="23"/>
      <c r="I64" s="23"/>
      <c r="J64" s="23"/>
      <c r="K64" s="23"/>
      <c r="L64" s="24" t="s">
        <v>159</v>
      </c>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5" t="s">
        <v>14</v>
      </c>
      <c r="AQ64" s="25"/>
      <c r="AR64" s="25"/>
      <c r="AS64" s="25"/>
      <c r="AT64" s="25"/>
      <c r="AU64" s="26">
        <f t="shared" si="5"/>
        <v>26.13</v>
      </c>
      <c r="AV64" s="26"/>
      <c r="AW64" s="26"/>
      <c r="AX64" s="26"/>
      <c r="AY64" s="26"/>
      <c r="AZ64" s="20">
        <f t="shared" si="6"/>
        <v>0</v>
      </c>
      <c r="BA64" s="20"/>
      <c r="BB64" s="20"/>
      <c r="BC64" s="20"/>
      <c r="BD64" s="20"/>
      <c r="BE64" s="20"/>
      <c r="BF64" s="20"/>
    </row>
    <row r="65" spans="2:58" x14ac:dyDescent="0.3">
      <c r="B65" s="22"/>
      <c r="C65" s="22"/>
      <c r="D65" s="22"/>
      <c r="E65" s="22"/>
      <c r="F65" s="23" t="s">
        <v>147</v>
      </c>
      <c r="G65" s="23"/>
      <c r="H65" s="23"/>
      <c r="I65" s="23"/>
      <c r="J65" s="23"/>
      <c r="K65" s="23"/>
      <c r="L65" s="24" t="s">
        <v>160</v>
      </c>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5" t="s">
        <v>14</v>
      </c>
      <c r="AQ65" s="25"/>
      <c r="AR65" s="25"/>
      <c r="AS65" s="25"/>
      <c r="AT65" s="25"/>
      <c r="AU65" s="26">
        <f t="shared" si="5"/>
        <v>26.13</v>
      </c>
      <c r="AV65" s="26"/>
      <c r="AW65" s="26"/>
      <c r="AX65" s="26"/>
      <c r="AY65" s="26"/>
      <c r="AZ65" s="20">
        <f t="shared" si="6"/>
        <v>0</v>
      </c>
      <c r="BA65" s="20"/>
      <c r="BB65" s="20"/>
      <c r="BC65" s="20"/>
      <c r="BD65" s="20"/>
      <c r="BE65" s="20"/>
      <c r="BF65" s="20"/>
    </row>
    <row r="66" spans="2:58" x14ac:dyDescent="0.3">
      <c r="B66" s="22"/>
      <c r="C66" s="22"/>
      <c r="D66" s="22"/>
      <c r="E66" s="22"/>
      <c r="F66" s="23" t="s">
        <v>130</v>
      </c>
      <c r="G66" s="23"/>
      <c r="H66" s="23"/>
      <c r="I66" s="23"/>
      <c r="J66" s="23"/>
      <c r="K66" s="23"/>
      <c r="L66" s="24" t="s">
        <v>167</v>
      </c>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5" t="s">
        <v>14</v>
      </c>
      <c r="AQ66" s="25"/>
      <c r="AR66" s="25"/>
      <c r="AS66" s="25"/>
      <c r="AT66" s="25"/>
      <c r="AU66" s="26">
        <f t="shared" si="5"/>
        <v>26.13</v>
      </c>
      <c r="AV66" s="26"/>
      <c r="AW66" s="26"/>
      <c r="AX66" s="26"/>
      <c r="AY66" s="26"/>
      <c r="AZ66" s="20">
        <f t="shared" ref="AZ66:AZ71" si="7">AU66*B66</f>
        <v>0</v>
      </c>
      <c r="BA66" s="20"/>
      <c r="BB66" s="20"/>
      <c r="BC66" s="20"/>
      <c r="BD66" s="20"/>
      <c r="BE66" s="20"/>
      <c r="BF66" s="20"/>
    </row>
    <row r="67" spans="2:58" x14ac:dyDescent="0.3">
      <c r="B67" s="22"/>
      <c r="C67" s="22"/>
      <c r="D67" s="22"/>
      <c r="E67" s="22"/>
      <c r="F67" s="23" t="s">
        <v>131</v>
      </c>
      <c r="G67" s="23"/>
      <c r="H67" s="23"/>
      <c r="I67" s="23"/>
      <c r="J67" s="23"/>
      <c r="K67" s="23"/>
      <c r="L67" s="24" t="s">
        <v>168</v>
      </c>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5" t="s">
        <v>14</v>
      </c>
      <c r="AQ67" s="25"/>
      <c r="AR67" s="25"/>
      <c r="AS67" s="25"/>
      <c r="AT67" s="25"/>
      <c r="AU67" s="26">
        <f t="shared" si="5"/>
        <v>26.13</v>
      </c>
      <c r="AV67" s="26"/>
      <c r="AW67" s="26"/>
      <c r="AX67" s="26"/>
      <c r="AY67" s="26"/>
      <c r="AZ67" s="20">
        <f t="shared" si="7"/>
        <v>0</v>
      </c>
      <c r="BA67" s="20"/>
      <c r="BB67" s="20"/>
      <c r="BC67" s="20"/>
      <c r="BD67" s="20"/>
      <c r="BE67" s="20"/>
      <c r="BF67" s="20"/>
    </row>
    <row r="68" spans="2:58" x14ac:dyDescent="0.3">
      <c r="B68" s="22"/>
      <c r="C68" s="22"/>
      <c r="D68" s="22"/>
      <c r="E68" s="22"/>
      <c r="F68" s="23" t="s">
        <v>132</v>
      </c>
      <c r="G68" s="23"/>
      <c r="H68" s="23"/>
      <c r="I68" s="23"/>
      <c r="J68" s="23"/>
      <c r="K68" s="23"/>
      <c r="L68" s="24" t="s">
        <v>169</v>
      </c>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5" t="s">
        <v>14</v>
      </c>
      <c r="AQ68" s="25"/>
      <c r="AR68" s="25"/>
      <c r="AS68" s="25"/>
      <c r="AT68" s="25"/>
      <c r="AU68" s="26">
        <f t="shared" si="5"/>
        <v>26.13</v>
      </c>
      <c r="AV68" s="26"/>
      <c r="AW68" s="26"/>
      <c r="AX68" s="26"/>
      <c r="AY68" s="26"/>
      <c r="AZ68" s="20">
        <f t="shared" si="7"/>
        <v>0</v>
      </c>
      <c r="BA68" s="20"/>
      <c r="BB68" s="20"/>
      <c r="BC68" s="20"/>
      <c r="BD68" s="20"/>
      <c r="BE68" s="20"/>
      <c r="BF68" s="20"/>
    </row>
    <row r="69" spans="2:58" x14ac:dyDescent="0.3">
      <c r="B69" s="22"/>
      <c r="C69" s="22"/>
      <c r="D69" s="22"/>
      <c r="E69" s="22"/>
      <c r="F69" s="23" t="s">
        <v>133</v>
      </c>
      <c r="G69" s="23"/>
      <c r="H69" s="23"/>
      <c r="I69" s="23"/>
      <c r="J69" s="23"/>
      <c r="K69" s="23"/>
      <c r="L69" s="24" t="s">
        <v>170</v>
      </c>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5" t="s">
        <v>14</v>
      </c>
      <c r="AQ69" s="25"/>
      <c r="AR69" s="25"/>
      <c r="AS69" s="25"/>
      <c r="AT69" s="25"/>
      <c r="AU69" s="26">
        <f t="shared" si="5"/>
        <v>26.13</v>
      </c>
      <c r="AV69" s="26"/>
      <c r="AW69" s="26"/>
      <c r="AX69" s="26"/>
      <c r="AY69" s="26"/>
      <c r="AZ69" s="20">
        <f t="shared" si="7"/>
        <v>0</v>
      </c>
      <c r="BA69" s="20"/>
      <c r="BB69" s="20"/>
      <c r="BC69" s="20"/>
      <c r="BD69" s="20"/>
      <c r="BE69" s="20"/>
      <c r="BF69" s="20"/>
    </row>
    <row r="70" spans="2:58" x14ac:dyDescent="0.3">
      <c r="B70" s="22"/>
      <c r="C70" s="22"/>
      <c r="D70" s="22"/>
      <c r="E70" s="22"/>
      <c r="F70" s="23" t="s">
        <v>134</v>
      </c>
      <c r="G70" s="23"/>
      <c r="H70" s="23"/>
      <c r="I70" s="23"/>
      <c r="J70" s="23"/>
      <c r="K70" s="23"/>
      <c r="L70" s="24" t="s">
        <v>171</v>
      </c>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5" t="s">
        <v>14</v>
      </c>
      <c r="AQ70" s="25"/>
      <c r="AR70" s="25"/>
      <c r="AS70" s="25"/>
      <c r="AT70" s="25"/>
      <c r="AU70" s="26">
        <f t="shared" si="5"/>
        <v>26.13</v>
      </c>
      <c r="AV70" s="26"/>
      <c r="AW70" s="26"/>
      <c r="AX70" s="26"/>
      <c r="AY70" s="26"/>
      <c r="AZ70" s="20">
        <f t="shared" si="7"/>
        <v>0</v>
      </c>
      <c r="BA70" s="20"/>
      <c r="BB70" s="20"/>
      <c r="BC70" s="20"/>
      <c r="BD70" s="20"/>
      <c r="BE70" s="20"/>
      <c r="BF70" s="20"/>
    </row>
    <row r="71" spans="2:58" x14ac:dyDescent="0.3">
      <c r="B71" s="22"/>
      <c r="C71" s="22"/>
      <c r="D71" s="22"/>
      <c r="E71" s="22"/>
      <c r="F71" s="23" t="s">
        <v>135</v>
      </c>
      <c r="G71" s="23"/>
      <c r="H71" s="23"/>
      <c r="I71" s="23"/>
      <c r="J71" s="23"/>
      <c r="K71" s="23"/>
      <c r="L71" s="24" t="s">
        <v>172</v>
      </c>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5" t="s">
        <v>14</v>
      </c>
      <c r="AQ71" s="25"/>
      <c r="AR71" s="25"/>
      <c r="AS71" s="25"/>
      <c r="AT71" s="25"/>
      <c r="AU71" s="26">
        <f t="shared" si="5"/>
        <v>26.13</v>
      </c>
      <c r="AV71" s="26"/>
      <c r="AW71" s="26"/>
      <c r="AX71" s="26"/>
      <c r="AY71" s="26"/>
      <c r="AZ71" s="20">
        <f t="shared" si="7"/>
        <v>0</v>
      </c>
      <c r="BA71" s="20"/>
      <c r="BB71" s="20"/>
      <c r="BC71" s="20"/>
      <c r="BD71" s="20"/>
      <c r="BE71" s="20"/>
      <c r="BF71" s="20"/>
    </row>
    <row r="72" spans="2:58" x14ac:dyDescent="0.3">
      <c r="B72" s="22"/>
      <c r="C72" s="22"/>
      <c r="D72" s="22"/>
      <c r="E72" s="22"/>
      <c r="F72" s="23" t="s">
        <v>124</v>
      </c>
      <c r="G72" s="23"/>
      <c r="H72" s="23"/>
      <c r="I72" s="23"/>
      <c r="J72" s="23"/>
      <c r="K72" s="23"/>
      <c r="L72" s="24" t="s">
        <v>161</v>
      </c>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5" t="s">
        <v>14</v>
      </c>
      <c r="AQ72" s="25"/>
      <c r="AR72" s="25"/>
      <c r="AS72" s="25"/>
      <c r="AT72" s="25"/>
      <c r="AU72" s="26">
        <f t="shared" si="5"/>
        <v>26.13</v>
      </c>
      <c r="AV72" s="26"/>
      <c r="AW72" s="26"/>
      <c r="AX72" s="26"/>
      <c r="AY72" s="26"/>
      <c r="AZ72" s="20">
        <f t="shared" si="4"/>
        <v>0</v>
      </c>
      <c r="BA72" s="20"/>
      <c r="BB72" s="20"/>
      <c r="BC72" s="20"/>
      <c r="BD72" s="20"/>
      <c r="BE72" s="20"/>
      <c r="BF72" s="20"/>
    </row>
    <row r="73" spans="2:58" x14ac:dyDescent="0.3">
      <c r="B73" s="22"/>
      <c r="C73" s="22"/>
      <c r="D73" s="22"/>
      <c r="E73" s="22"/>
      <c r="F73" s="23" t="s">
        <v>125</v>
      </c>
      <c r="G73" s="23"/>
      <c r="H73" s="23"/>
      <c r="I73" s="23"/>
      <c r="J73" s="23"/>
      <c r="K73" s="23"/>
      <c r="L73" s="24" t="s">
        <v>162</v>
      </c>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5" t="s">
        <v>14</v>
      </c>
      <c r="AQ73" s="25"/>
      <c r="AR73" s="25"/>
      <c r="AS73" s="25"/>
      <c r="AT73" s="25"/>
      <c r="AU73" s="26">
        <f t="shared" si="5"/>
        <v>26.13</v>
      </c>
      <c r="AV73" s="26"/>
      <c r="AW73" s="26"/>
      <c r="AX73" s="26"/>
      <c r="AY73" s="26"/>
      <c r="AZ73" s="20">
        <f t="shared" si="4"/>
        <v>0</v>
      </c>
      <c r="BA73" s="20"/>
      <c r="BB73" s="20"/>
      <c r="BC73" s="20"/>
      <c r="BD73" s="20"/>
      <c r="BE73" s="20"/>
      <c r="BF73" s="20"/>
    </row>
    <row r="74" spans="2:58" x14ac:dyDescent="0.3">
      <c r="B74" s="22"/>
      <c r="C74" s="22"/>
      <c r="D74" s="22"/>
      <c r="E74" s="22"/>
      <c r="F74" s="23" t="s">
        <v>126</v>
      </c>
      <c r="G74" s="23"/>
      <c r="H74" s="23"/>
      <c r="I74" s="23"/>
      <c r="J74" s="23"/>
      <c r="K74" s="23"/>
      <c r="L74" s="24" t="s">
        <v>163</v>
      </c>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5" t="s">
        <v>14</v>
      </c>
      <c r="AQ74" s="25"/>
      <c r="AR74" s="25"/>
      <c r="AS74" s="25"/>
      <c r="AT74" s="25"/>
      <c r="AU74" s="26">
        <f t="shared" si="5"/>
        <v>26.13</v>
      </c>
      <c r="AV74" s="26"/>
      <c r="AW74" s="26"/>
      <c r="AX74" s="26"/>
      <c r="AY74" s="26"/>
      <c r="AZ74" s="20">
        <f t="shared" si="4"/>
        <v>0</v>
      </c>
      <c r="BA74" s="20"/>
      <c r="BB74" s="20"/>
      <c r="BC74" s="20"/>
      <c r="BD74" s="20"/>
      <c r="BE74" s="20"/>
      <c r="BF74" s="20"/>
    </row>
    <row r="75" spans="2:58" x14ac:dyDescent="0.3">
      <c r="B75" s="22"/>
      <c r="C75" s="22"/>
      <c r="D75" s="22"/>
      <c r="E75" s="22"/>
      <c r="F75" s="23" t="s">
        <v>127</v>
      </c>
      <c r="G75" s="23"/>
      <c r="H75" s="23"/>
      <c r="I75" s="23"/>
      <c r="J75" s="23"/>
      <c r="K75" s="23"/>
      <c r="L75" s="24" t="s">
        <v>164</v>
      </c>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5" t="s">
        <v>14</v>
      </c>
      <c r="AQ75" s="25"/>
      <c r="AR75" s="25"/>
      <c r="AS75" s="25"/>
      <c r="AT75" s="25"/>
      <c r="AU75" s="26">
        <f t="shared" si="5"/>
        <v>26.13</v>
      </c>
      <c r="AV75" s="26"/>
      <c r="AW75" s="26"/>
      <c r="AX75" s="26"/>
      <c r="AY75" s="26"/>
      <c r="AZ75" s="20">
        <f t="shared" si="4"/>
        <v>0</v>
      </c>
      <c r="BA75" s="20"/>
      <c r="BB75" s="20"/>
      <c r="BC75" s="20"/>
      <c r="BD75" s="20"/>
      <c r="BE75" s="20"/>
      <c r="BF75" s="20"/>
    </row>
    <row r="76" spans="2:58" x14ac:dyDescent="0.3">
      <c r="B76" s="22"/>
      <c r="C76" s="22"/>
      <c r="D76" s="22"/>
      <c r="E76" s="22"/>
      <c r="F76" s="23" t="s">
        <v>128</v>
      </c>
      <c r="G76" s="23"/>
      <c r="H76" s="23"/>
      <c r="I76" s="23"/>
      <c r="J76" s="23"/>
      <c r="K76" s="23"/>
      <c r="L76" s="24" t="s">
        <v>165</v>
      </c>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5" t="s">
        <v>14</v>
      </c>
      <c r="AQ76" s="25"/>
      <c r="AR76" s="25"/>
      <c r="AS76" s="25"/>
      <c r="AT76" s="25"/>
      <c r="AU76" s="26">
        <f t="shared" si="5"/>
        <v>26.13</v>
      </c>
      <c r="AV76" s="26"/>
      <c r="AW76" s="26"/>
      <c r="AX76" s="26"/>
      <c r="AY76" s="26"/>
      <c r="AZ76" s="20">
        <f t="shared" si="4"/>
        <v>0</v>
      </c>
      <c r="BA76" s="20"/>
      <c r="BB76" s="20"/>
      <c r="BC76" s="20"/>
      <c r="BD76" s="20"/>
      <c r="BE76" s="20"/>
      <c r="BF76" s="20"/>
    </row>
    <row r="77" spans="2:58" x14ac:dyDescent="0.3">
      <c r="B77" s="22"/>
      <c r="C77" s="22"/>
      <c r="D77" s="22"/>
      <c r="E77" s="22"/>
      <c r="F77" s="23" t="s">
        <v>129</v>
      </c>
      <c r="G77" s="23"/>
      <c r="H77" s="23"/>
      <c r="I77" s="23"/>
      <c r="J77" s="23"/>
      <c r="K77" s="23"/>
      <c r="L77" s="24" t="s">
        <v>166</v>
      </c>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5" t="s">
        <v>14</v>
      </c>
      <c r="AQ77" s="25"/>
      <c r="AR77" s="25"/>
      <c r="AS77" s="25"/>
      <c r="AT77" s="25"/>
      <c r="AU77" s="26">
        <f t="shared" si="5"/>
        <v>26.13</v>
      </c>
      <c r="AV77" s="26"/>
      <c r="AW77" s="26"/>
      <c r="AX77" s="26"/>
      <c r="AY77" s="26"/>
      <c r="AZ77" s="20">
        <f t="shared" si="4"/>
        <v>0</v>
      </c>
      <c r="BA77" s="20"/>
      <c r="BB77" s="20"/>
      <c r="BC77" s="20"/>
      <c r="BD77" s="20"/>
      <c r="BE77" s="20"/>
      <c r="BF77" s="20"/>
    </row>
    <row r="78" spans="2:58" ht="15.6" x14ac:dyDescent="0.3">
      <c r="B78" s="21" t="s">
        <v>86</v>
      </c>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row>
    <row r="79" spans="2:58" x14ac:dyDescent="0.3">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row>
    <row r="80" spans="2:58" x14ac:dyDescent="0.3">
      <c r="B80" s="22"/>
      <c r="C80" s="22"/>
      <c r="D80" s="22"/>
      <c r="E80" s="22"/>
      <c r="F80" s="23" t="s">
        <v>88</v>
      </c>
      <c r="G80" s="23"/>
      <c r="H80" s="23"/>
      <c r="I80" s="23"/>
      <c r="J80" s="23"/>
      <c r="K80" s="23"/>
      <c r="L80" s="24" t="s">
        <v>75</v>
      </c>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5" t="s">
        <v>19</v>
      </c>
      <c r="AQ80" s="25"/>
      <c r="AR80" s="25"/>
      <c r="AS80" s="25"/>
      <c r="AT80" s="25"/>
      <c r="AU80" s="26">
        <f>ROUND(116*0.35,2)</f>
        <v>40.6</v>
      </c>
      <c r="AV80" s="26"/>
      <c r="AW80" s="26"/>
      <c r="AX80" s="26"/>
      <c r="AY80" s="26"/>
      <c r="AZ80" s="20">
        <f t="shared" ref="AZ80:AZ91" si="8">AU80*B80</f>
        <v>0</v>
      </c>
      <c r="BA80" s="20"/>
      <c r="BB80" s="20"/>
      <c r="BC80" s="20"/>
      <c r="BD80" s="20"/>
      <c r="BE80" s="20"/>
      <c r="BF80" s="20"/>
    </row>
    <row r="81" spans="2:58" ht="15" customHeight="1" x14ac:dyDescent="0.3">
      <c r="B81" s="22"/>
      <c r="C81" s="22"/>
      <c r="D81" s="22"/>
      <c r="E81" s="22"/>
      <c r="F81" s="31" t="s">
        <v>121</v>
      </c>
      <c r="G81" s="23"/>
      <c r="H81" s="23"/>
      <c r="I81" s="23"/>
      <c r="J81" s="23"/>
      <c r="K81" s="23"/>
      <c r="L81" s="24" t="s">
        <v>120</v>
      </c>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5" t="s">
        <v>19</v>
      </c>
      <c r="AQ81" s="25"/>
      <c r="AR81" s="25"/>
      <c r="AS81" s="25"/>
      <c r="AT81" s="25"/>
      <c r="AU81" s="26">
        <f>ROUND(4.8*0.35,2)</f>
        <v>1.68</v>
      </c>
      <c r="AV81" s="26"/>
      <c r="AW81" s="26"/>
      <c r="AX81" s="26"/>
      <c r="AY81" s="26"/>
      <c r="AZ81" s="20">
        <f t="shared" si="8"/>
        <v>0</v>
      </c>
      <c r="BA81" s="20"/>
      <c r="BB81" s="20"/>
      <c r="BC81" s="20"/>
      <c r="BD81" s="20"/>
      <c r="BE81" s="20"/>
      <c r="BF81" s="20"/>
    </row>
    <row r="82" spans="2:58" ht="15" customHeight="1" x14ac:dyDescent="0.3">
      <c r="B82" s="22"/>
      <c r="C82" s="22"/>
      <c r="D82" s="22"/>
      <c r="E82" s="22"/>
      <c r="F82" s="31" t="s">
        <v>89</v>
      </c>
      <c r="G82" s="23"/>
      <c r="H82" s="23"/>
      <c r="I82" s="23"/>
      <c r="J82" s="23"/>
      <c r="K82" s="23"/>
      <c r="L82" s="24" t="s">
        <v>84</v>
      </c>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5" t="s">
        <v>19</v>
      </c>
      <c r="AQ82" s="25"/>
      <c r="AR82" s="25"/>
      <c r="AS82" s="25"/>
      <c r="AT82" s="25"/>
      <c r="AU82" s="26">
        <f>ROUND(116.75*0.35,2)</f>
        <v>40.86</v>
      </c>
      <c r="AV82" s="26"/>
      <c r="AW82" s="26"/>
      <c r="AX82" s="26"/>
      <c r="AY82" s="26"/>
      <c r="AZ82" s="20">
        <f t="shared" si="8"/>
        <v>0</v>
      </c>
      <c r="BA82" s="20"/>
      <c r="BB82" s="20"/>
      <c r="BC82" s="20"/>
      <c r="BD82" s="20"/>
      <c r="BE82" s="20"/>
      <c r="BF82" s="20"/>
    </row>
    <row r="83" spans="2:58" ht="15" customHeight="1" x14ac:dyDescent="0.3">
      <c r="B83" s="22"/>
      <c r="C83" s="22"/>
      <c r="D83" s="22"/>
      <c r="E83" s="22"/>
      <c r="F83" s="23" t="s">
        <v>90</v>
      </c>
      <c r="G83" s="23"/>
      <c r="H83" s="23"/>
      <c r="I83" s="23"/>
      <c r="J83" s="23"/>
      <c r="K83" s="23"/>
      <c r="L83" s="24" t="s">
        <v>85</v>
      </c>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5" t="s">
        <v>19</v>
      </c>
      <c r="AQ83" s="25"/>
      <c r="AR83" s="25"/>
      <c r="AS83" s="25"/>
      <c r="AT83" s="25"/>
      <c r="AU83" s="26">
        <f t="shared" ref="AU83:AU91" si="9">ROUND(116.75*0.35,2)</f>
        <v>40.86</v>
      </c>
      <c r="AV83" s="26"/>
      <c r="AW83" s="26"/>
      <c r="AX83" s="26"/>
      <c r="AY83" s="26"/>
      <c r="AZ83" s="20">
        <f t="shared" si="8"/>
        <v>0</v>
      </c>
      <c r="BA83" s="20"/>
      <c r="BB83" s="20"/>
      <c r="BC83" s="20"/>
      <c r="BD83" s="20"/>
      <c r="BE83" s="20"/>
      <c r="BF83" s="20"/>
    </row>
    <row r="84" spans="2:58" x14ac:dyDescent="0.3">
      <c r="B84" s="22"/>
      <c r="C84" s="22"/>
      <c r="D84" s="22"/>
      <c r="E84" s="22"/>
      <c r="F84" s="23" t="s">
        <v>91</v>
      </c>
      <c r="G84" s="23"/>
      <c r="H84" s="23"/>
      <c r="I84" s="23"/>
      <c r="J84" s="23"/>
      <c r="K84" s="23"/>
      <c r="L84" s="24" t="s">
        <v>76</v>
      </c>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5" t="s">
        <v>19</v>
      </c>
      <c r="AQ84" s="25"/>
      <c r="AR84" s="25"/>
      <c r="AS84" s="25"/>
      <c r="AT84" s="25"/>
      <c r="AU84" s="26">
        <f t="shared" si="9"/>
        <v>40.86</v>
      </c>
      <c r="AV84" s="26"/>
      <c r="AW84" s="26"/>
      <c r="AX84" s="26"/>
      <c r="AY84" s="26"/>
      <c r="AZ84" s="20">
        <f t="shared" si="8"/>
        <v>0</v>
      </c>
      <c r="BA84" s="20"/>
      <c r="BB84" s="20"/>
      <c r="BC84" s="20"/>
      <c r="BD84" s="20"/>
      <c r="BE84" s="20"/>
      <c r="BF84" s="20"/>
    </row>
    <row r="85" spans="2:58" x14ac:dyDescent="0.3">
      <c r="B85" s="22"/>
      <c r="C85" s="22"/>
      <c r="D85" s="22"/>
      <c r="E85" s="22"/>
      <c r="F85" s="23" t="s">
        <v>92</v>
      </c>
      <c r="G85" s="23"/>
      <c r="H85" s="23"/>
      <c r="I85" s="23"/>
      <c r="J85" s="23"/>
      <c r="K85" s="23"/>
      <c r="L85" s="24" t="s">
        <v>77</v>
      </c>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5" t="s">
        <v>19</v>
      </c>
      <c r="AQ85" s="25"/>
      <c r="AR85" s="25"/>
      <c r="AS85" s="25"/>
      <c r="AT85" s="25"/>
      <c r="AU85" s="26">
        <f t="shared" si="9"/>
        <v>40.86</v>
      </c>
      <c r="AV85" s="26"/>
      <c r="AW85" s="26"/>
      <c r="AX85" s="26"/>
      <c r="AY85" s="26"/>
      <c r="AZ85" s="20">
        <f t="shared" si="8"/>
        <v>0</v>
      </c>
      <c r="BA85" s="20"/>
      <c r="BB85" s="20"/>
      <c r="BC85" s="20"/>
      <c r="BD85" s="20"/>
      <c r="BE85" s="20"/>
      <c r="BF85" s="20"/>
    </row>
    <row r="86" spans="2:58" x14ac:dyDescent="0.3">
      <c r="B86" s="22"/>
      <c r="C86" s="22"/>
      <c r="D86" s="22"/>
      <c r="E86" s="22"/>
      <c r="F86" s="23" t="s">
        <v>93</v>
      </c>
      <c r="G86" s="23"/>
      <c r="H86" s="23"/>
      <c r="I86" s="23"/>
      <c r="J86" s="23"/>
      <c r="K86" s="23"/>
      <c r="L86" s="24" t="s">
        <v>78</v>
      </c>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5" t="s">
        <v>19</v>
      </c>
      <c r="AQ86" s="25"/>
      <c r="AR86" s="25"/>
      <c r="AS86" s="25"/>
      <c r="AT86" s="25"/>
      <c r="AU86" s="26">
        <f t="shared" si="9"/>
        <v>40.86</v>
      </c>
      <c r="AV86" s="26"/>
      <c r="AW86" s="26"/>
      <c r="AX86" s="26"/>
      <c r="AY86" s="26"/>
      <c r="AZ86" s="20">
        <f t="shared" si="8"/>
        <v>0</v>
      </c>
      <c r="BA86" s="20"/>
      <c r="BB86" s="20"/>
      <c r="BC86" s="20"/>
      <c r="BD86" s="20"/>
      <c r="BE86" s="20"/>
      <c r="BF86" s="20"/>
    </row>
    <row r="87" spans="2:58" x14ac:dyDescent="0.3">
      <c r="B87" s="22"/>
      <c r="C87" s="22"/>
      <c r="D87" s="22"/>
      <c r="E87" s="22"/>
      <c r="F87" s="23" t="s">
        <v>94</v>
      </c>
      <c r="G87" s="23"/>
      <c r="H87" s="23"/>
      <c r="I87" s="23"/>
      <c r="J87" s="23"/>
      <c r="K87" s="23"/>
      <c r="L87" s="24" t="s">
        <v>79</v>
      </c>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5" t="s">
        <v>19</v>
      </c>
      <c r="AQ87" s="25"/>
      <c r="AR87" s="25"/>
      <c r="AS87" s="25"/>
      <c r="AT87" s="25"/>
      <c r="AU87" s="26">
        <f t="shared" si="9"/>
        <v>40.86</v>
      </c>
      <c r="AV87" s="26"/>
      <c r="AW87" s="26"/>
      <c r="AX87" s="26"/>
      <c r="AY87" s="26"/>
      <c r="AZ87" s="20">
        <f t="shared" si="8"/>
        <v>0</v>
      </c>
      <c r="BA87" s="20"/>
      <c r="BB87" s="20"/>
      <c r="BC87" s="20"/>
      <c r="BD87" s="20"/>
      <c r="BE87" s="20"/>
      <c r="BF87" s="20"/>
    </row>
    <row r="88" spans="2:58" x14ac:dyDescent="0.3">
      <c r="B88" s="22"/>
      <c r="C88" s="22"/>
      <c r="D88" s="22"/>
      <c r="E88" s="22"/>
      <c r="F88" s="23" t="s">
        <v>95</v>
      </c>
      <c r="G88" s="23"/>
      <c r="H88" s="23"/>
      <c r="I88" s="23"/>
      <c r="J88" s="23"/>
      <c r="K88" s="23"/>
      <c r="L88" s="24" t="s">
        <v>80</v>
      </c>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5" t="s">
        <v>19</v>
      </c>
      <c r="AQ88" s="25"/>
      <c r="AR88" s="25"/>
      <c r="AS88" s="25"/>
      <c r="AT88" s="25"/>
      <c r="AU88" s="26">
        <f t="shared" si="9"/>
        <v>40.86</v>
      </c>
      <c r="AV88" s="26"/>
      <c r="AW88" s="26"/>
      <c r="AX88" s="26"/>
      <c r="AY88" s="26"/>
      <c r="AZ88" s="20">
        <f t="shared" si="8"/>
        <v>0</v>
      </c>
      <c r="BA88" s="20"/>
      <c r="BB88" s="20"/>
      <c r="BC88" s="20"/>
      <c r="BD88" s="20"/>
      <c r="BE88" s="20"/>
      <c r="BF88" s="20"/>
    </row>
    <row r="89" spans="2:58" x14ac:dyDescent="0.3">
      <c r="B89" s="22"/>
      <c r="C89" s="22"/>
      <c r="D89" s="22"/>
      <c r="E89" s="22"/>
      <c r="F89" s="23" t="s">
        <v>96</v>
      </c>
      <c r="G89" s="23"/>
      <c r="H89" s="23"/>
      <c r="I89" s="23"/>
      <c r="J89" s="23"/>
      <c r="K89" s="23"/>
      <c r="L89" s="24" t="s">
        <v>81</v>
      </c>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5" t="s">
        <v>19</v>
      </c>
      <c r="AQ89" s="25"/>
      <c r="AR89" s="25"/>
      <c r="AS89" s="25"/>
      <c r="AT89" s="25"/>
      <c r="AU89" s="26">
        <f t="shared" si="9"/>
        <v>40.86</v>
      </c>
      <c r="AV89" s="26"/>
      <c r="AW89" s="26"/>
      <c r="AX89" s="26"/>
      <c r="AY89" s="26"/>
      <c r="AZ89" s="20">
        <f t="shared" si="8"/>
        <v>0</v>
      </c>
      <c r="BA89" s="20"/>
      <c r="BB89" s="20"/>
      <c r="BC89" s="20"/>
      <c r="BD89" s="20"/>
      <c r="BE89" s="20"/>
      <c r="BF89" s="20"/>
    </row>
    <row r="90" spans="2:58" x14ac:dyDescent="0.3">
      <c r="B90" s="22"/>
      <c r="C90" s="22"/>
      <c r="D90" s="22"/>
      <c r="E90" s="22"/>
      <c r="F90" s="23" t="s">
        <v>97</v>
      </c>
      <c r="G90" s="23"/>
      <c r="H90" s="23"/>
      <c r="I90" s="23"/>
      <c r="J90" s="23"/>
      <c r="K90" s="23"/>
      <c r="L90" s="24" t="s">
        <v>82</v>
      </c>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5" t="s">
        <v>19</v>
      </c>
      <c r="AQ90" s="25"/>
      <c r="AR90" s="25"/>
      <c r="AS90" s="25"/>
      <c r="AT90" s="25"/>
      <c r="AU90" s="26">
        <f t="shared" si="9"/>
        <v>40.86</v>
      </c>
      <c r="AV90" s="26"/>
      <c r="AW90" s="26"/>
      <c r="AX90" s="26"/>
      <c r="AY90" s="26"/>
      <c r="AZ90" s="20">
        <f t="shared" si="8"/>
        <v>0</v>
      </c>
      <c r="BA90" s="20"/>
      <c r="BB90" s="20"/>
      <c r="BC90" s="20"/>
      <c r="BD90" s="20"/>
      <c r="BE90" s="20"/>
      <c r="BF90" s="20"/>
    </row>
    <row r="91" spans="2:58" x14ac:dyDescent="0.3">
      <c r="B91" s="22"/>
      <c r="C91" s="22"/>
      <c r="D91" s="22"/>
      <c r="E91" s="22"/>
      <c r="F91" s="23" t="s">
        <v>98</v>
      </c>
      <c r="G91" s="23"/>
      <c r="H91" s="23"/>
      <c r="I91" s="23"/>
      <c r="J91" s="23"/>
      <c r="K91" s="23"/>
      <c r="L91" s="24" t="s">
        <v>83</v>
      </c>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5" t="s">
        <v>19</v>
      </c>
      <c r="AQ91" s="25"/>
      <c r="AR91" s="25"/>
      <c r="AS91" s="25"/>
      <c r="AT91" s="25"/>
      <c r="AU91" s="26">
        <f t="shared" si="9"/>
        <v>40.86</v>
      </c>
      <c r="AV91" s="26"/>
      <c r="AW91" s="26"/>
      <c r="AX91" s="26"/>
      <c r="AY91" s="26"/>
      <c r="AZ91" s="20">
        <f t="shared" si="8"/>
        <v>0</v>
      </c>
      <c r="BA91" s="20"/>
      <c r="BB91" s="20"/>
      <c r="BC91" s="20"/>
      <c r="BD91" s="20"/>
      <c r="BE91" s="20"/>
      <c r="BF91" s="20"/>
    </row>
    <row r="92" spans="2:58" ht="15.6" x14ac:dyDescent="0.3">
      <c r="B92" s="21" t="s">
        <v>115</v>
      </c>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row>
    <row r="93" spans="2:58" x14ac:dyDescent="0.3">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row>
    <row r="94" spans="2:58" x14ac:dyDescent="0.3">
      <c r="B94" s="22"/>
      <c r="C94" s="22"/>
      <c r="D94" s="22"/>
      <c r="E94" s="22"/>
      <c r="F94" s="23" t="s">
        <v>108</v>
      </c>
      <c r="G94" s="23"/>
      <c r="H94" s="23"/>
      <c r="I94" s="23"/>
      <c r="J94" s="23"/>
      <c r="K94" s="23"/>
      <c r="L94" s="24" t="s">
        <v>99</v>
      </c>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5" t="s">
        <v>19</v>
      </c>
      <c r="AQ94" s="25"/>
      <c r="AR94" s="25"/>
      <c r="AS94" s="25"/>
      <c r="AT94" s="25"/>
      <c r="AU94" s="26">
        <f>ROUND(6.15*0.35,2)</f>
        <v>2.15</v>
      </c>
      <c r="AV94" s="26"/>
      <c r="AW94" s="26"/>
      <c r="AX94" s="26"/>
      <c r="AY94" s="26"/>
      <c r="AZ94" s="20">
        <f t="shared" ref="AZ94:AZ102" si="10">AU94*B94</f>
        <v>0</v>
      </c>
      <c r="BA94" s="20"/>
      <c r="BB94" s="20"/>
      <c r="BC94" s="20"/>
      <c r="BD94" s="20"/>
      <c r="BE94" s="20"/>
      <c r="BF94" s="20"/>
    </row>
    <row r="95" spans="2:58" x14ac:dyDescent="0.3">
      <c r="B95" s="22"/>
      <c r="C95" s="22"/>
      <c r="D95" s="22"/>
      <c r="E95" s="22"/>
      <c r="F95" s="23" t="s">
        <v>109</v>
      </c>
      <c r="G95" s="23"/>
      <c r="H95" s="23"/>
      <c r="I95" s="23"/>
      <c r="J95" s="23"/>
      <c r="K95" s="23"/>
      <c r="L95" s="24" t="s">
        <v>100</v>
      </c>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5" t="s">
        <v>19</v>
      </c>
      <c r="AQ95" s="25"/>
      <c r="AR95" s="25"/>
      <c r="AS95" s="25"/>
      <c r="AT95" s="25"/>
      <c r="AU95" s="26">
        <f t="shared" ref="AU95:AU102" si="11">ROUND(6.15*0.35,2)</f>
        <v>2.15</v>
      </c>
      <c r="AV95" s="26"/>
      <c r="AW95" s="26"/>
      <c r="AX95" s="26"/>
      <c r="AY95" s="26"/>
      <c r="AZ95" s="20">
        <f t="shared" si="10"/>
        <v>0</v>
      </c>
      <c r="BA95" s="20"/>
      <c r="BB95" s="20"/>
      <c r="BC95" s="20"/>
      <c r="BD95" s="20"/>
      <c r="BE95" s="20"/>
      <c r="BF95" s="20"/>
    </row>
    <row r="96" spans="2:58" x14ac:dyDescent="0.3">
      <c r="B96" s="22"/>
      <c r="C96" s="22"/>
      <c r="D96" s="22"/>
      <c r="E96" s="22"/>
      <c r="F96" s="23" t="s">
        <v>110</v>
      </c>
      <c r="G96" s="23"/>
      <c r="H96" s="23"/>
      <c r="I96" s="23"/>
      <c r="J96" s="23"/>
      <c r="K96" s="23"/>
      <c r="L96" s="24" t="s">
        <v>101</v>
      </c>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5" t="s">
        <v>19</v>
      </c>
      <c r="AQ96" s="25"/>
      <c r="AR96" s="25"/>
      <c r="AS96" s="25"/>
      <c r="AT96" s="25"/>
      <c r="AU96" s="26">
        <f t="shared" si="11"/>
        <v>2.15</v>
      </c>
      <c r="AV96" s="26"/>
      <c r="AW96" s="26"/>
      <c r="AX96" s="26"/>
      <c r="AY96" s="26"/>
      <c r="AZ96" s="20">
        <f t="shared" si="10"/>
        <v>0</v>
      </c>
      <c r="BA96" s="20"/>
      <c r="BB96" s="20"/>
      <c r="BC96" s="20"/>
      <c r="BD96" s="20"/>
      <c r="BE96" s="20"/>
      <c r="BF96" s="20"/>
    </row>
    <row r="97" spans="2:58" x14ac:dyDescent="0.3">
      <c r="B97" s="22"/>
      <c r="C97" s="22"/>
      <c r="D97" s="22"/>
      <c r="E97" s="22"/>
      <c r="F97" s="23" t="s">
        <v>111</v>
      </c>
      <c r="G97" s="23"/>
      <c r="H97" s="23"/>
      <c r="I97" s="23"/>
      <c r="J97" s="23"/>
      <c r="K97" s="23"/>
      <c r="L97" s="24" t="s">
        <v>102</v>
      </c>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5" t="s">
        <v>19</v>
      </c>
      <c r="AQ97" s="25"/>
      <c r="AR97" s="25"/>
      <c r="AS97" s="25"/>
      <c r="AT97" s="25"/>
      <c r="AU97" s="26">
        <f t="shared" si="11"/>
        <v>2.15</v>
      </c>
      <c r="AV97" s="26"/>
      <c r="AW97" s="26"/>
      <c r="AX97" s="26"/>
      <c r="AY97" s="26"/>
      <c r="AZ97" s="20">
        <f t="shared" si="10"/>
        <v>0</v>
      </c>
      <c r="BA97" s="20"/>
      <c r="BB97" s="20"/>
      <c r="BC97" s="20"/>
      <c r="BD97" s="20"/>
      <c r="BE97" s="20"/>
      <c r="BF97" s="20"/>
    </row>
    <row r="98" spans="2:58" x14ac:dyDescent="0.3">
      <c r="B98" s="22"/>
      <c r="C98" s="22"/>
      <c r="D98" s="22"/>
      <c r="E98" s="22"/>
      <c r="F98" s="23" t="s">
        <v>112</v>
      </c>
      <c r="G98" s="23"/>
      <c r="H98" s="23"/>
      <c r="I98" s="23"/>
      <c r="J98" s="23"/>
      <c r="K98" s="23"/>
      <c r="L98" s="24" t="s">
        <v>103</v>
      </c>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5" t="s">
        <v>19</v>
      </c>
      <c r="AQ98" s="25"/>
      <c r="AR98" s="25"/>
      <c r="AS98" s="25"/>
      <c r="AT98" s="25"/>
      <c r="AU98" s="26">
        <f t="shared" si="11"/>
        <v>2.15</v>
      </c>
      <c r="AV98" s="26"/>
      <c r="AW98" s="26"/>
      <c r="AX98" s="26"/>
      <c r="AY98" s="26"/>
      <c r="AZ98" s="20">
        <f t="shared" si="10"/>
        <v>0</v>
      </c>
      <c r="BA98" s="20"/>
      <c r="BB98" s="20"/>
      <c r="BC98" s="20"/>
      <c r="BD98" s="20"/>
      <c r="BE98" s="20"/>
      <c r="BF98" s="20"/>
    </row>
    <row r="99" spans="2:58" x14ac:dyDescent="0.3">
      <c r="B99" s="22"/>
      <c r="C99" s="22"/>
      <c r="D99" s="22"/>
      <c r="E99" s="22"/>
      <c r="F99" s="23" t="s">
        <v>113</v>
      </c>
      <c r="G99" s="23"/>
      <c r="H99" s="23"/>
      <c r="I99" s="23"/>
      <c r="J99" s="23"/>
      <c r="K99" s="23"/>
      <c r="L99" s="24" t="s">
        <v>104</v>
      </c>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5" t="s">
        <v>19</v>
      </c>
      <c r="AQ99" s="25"/>
      <c r="AR99" s="25"/>
      <c r="AS99" s="25"/>
      <c r="AT99" s="25"/>
      <c r="AU99" s="26">
        <f t="shared" si="11"/>
        <v>2.15</v>
      </c>
      <c r="AV99" s="26"/>
      <c r="AW99" s="26"/>
      <c r="AX99" s="26"/>
      <c r="AY99" s="26"/>
      <c r="AZ99" s="20">
        <f t="shared" si="10"/>
        <v>0</v>
      </c>
      <c r="BA99" s="20"/>
      <c r="BB99" s="20"/>
      <c r="BC99" s="20"/>
      <c r="BD99" s="20"/>
      <c r="BE99" s="20"/>
      <c r="BF99" s="20"/>
    </row>
    <row r="100" spans="2:58" x14ac:dyDescent="0.3">
      <c r="B100" s="22"/>
      <c r="C100" s="22"/>
      <c r="D100" s="22"/>
      <c r="E100" s="22"/>
      <c r="F100" s="23" t="s">
        <v>114</v>
      </c>
      <c r="G100" s="23"/>
      <c r="H100" s="23"/>
      <c r="I100" s="23"/>
      <c r="J100" s="23"/>
      <c r="K100" s="23"/>
      <c r="L100" s="24" t="s">
        <v>105</v>
      </c>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5" t="s">
        <v>19</v>
      </c>
      <c r="AQ100" s="25"/>
      <c r="AR100" s="25"/>
      <c r="AS100" s="25"/>
      <c r="AT100" s="25"/>
      <c r="AU100" s="26">
        <f t="shared" si="11"/>
        <v>2.15</v>
      </c>
      <c r="AV100" s="26"/>
      <c r="AW100" s="26"/>
      <c r="AX100" s="26"/>
      <c r="AY100" s="26"/>
      <c r="AZ100" s="20">
        <f t="shared" si="10"/>
        <v>0</v>
      </c>
      <c r="BA100" s="20"/>
      <c r="BB100" s="20"/>
      <c r="BC100" s="20"/>
      <c r="BD100" s="20"/>
      <c r="BE100" s="20"/>
      <c r="BF100" s="20"/>
    </row>
    <row r="101" spans="2:58" x14ac:dyDescent="0.3">
      <c r="B101" s="22"/>
      <c r="C101" s="22"/>
      <c r="D101" s="22"/>
      <c r="E101" s="22"/>
      <c r="F101" s="23" t="s">
        <v>116</v>
      </c>
      <c r="G101" s="23"/>
      <c r="H101" s="23"/>
      <c r="I101" s="23"/>
      <c r="J101" s="23"/>
      <c r="K101" s="23"/>
      <c r="L101" s="24" t="s">
        <v>106</v>
      </c>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5" t="s">
        <v>19</v>
      </c>
      <c r="AQ101" s="25"/>
      <c r="AR101" s="25"/>
      <c r="AS101" s="25"/>
      <c r="AT101" s="25"/>
      <c r="AU101" s="26">
        <f t="shared" si="11"/>
        <v>2.15</v>
      </c>
      <c r="AV101" s="26"/>
      <c r="AW101" s="26"/>
      <c r="AX101" s="26"/>
      <c r="AY101" s="26"/>
      <c r="AZ101" s="20">
        <f t="shared" si="10"/>
        <v>0</v>
      </c>
      <c r="BA101" s="20"/>
      <c r="BB101" s="20"/>
      <c r="BC101" s="20"/>
      <c r="BD101" s="20"/>
      <c r="BE101" s="20"/>
      <c r="BF101" s="20"/>
    </row>
    <row r="102" spans="2:58" x14ac:dyDescent="0.3">
      <c r="B102" s="22"/>
      <c r="C102" s="22"/>
      <c r="D102" s="22"/>
      <c r="E102" s="22"/>
      <c r="F102" s="23" t="s">
        <v>117</v>
      </c>
      <c r="G102" s="23"/>
      <c r="H102" s="23"/>
      <c r="I102" s="23"/>
      <c r="J102" s="23"/>
      <c r="K102" s="23"/>
      <c r="L102" s="24" t="s">
        <v>107</v>
      </c>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5" t="s">
        <v>19</v>
      </c>
      <c r="AQ102" s="25"/>
      <c r="AR102" s="25"/>
      <c r="AS102" s="25"/>
      <c r="AT102" s="25"/>
      <c r="AU102" s="26">
        <f t="shared" si="11"/>
        <v>2.15</v>
      </c>
      <c r="AV102" s="26"/>
      <c r="AW102" s="26"/>
      <c r="AX102" s="26"/>
      <c r="AY102" s="26"/>
      <c r="AZ102" s="20">
        <f t="shared" si="10"/>
        <v>0</v>
      </c>
      <c r="BA102" s="20"/>
      <c r="BB102" s="20"/>
      <c r="BC102" s="20"/>
      <c r="BD102" s="20"/>
      <c r="BE102" s="20"/>
      <c r="BF102" s="20"/>
    </row>
    <row r="103" spans="2:58" ht="15.6" hidden="1" x14ac:dyDescent="0.3">
      <c r="B103" s="21" t="s">
        <v>179</v>
      </c>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row>
    <row r="104" spans="2:58" hidden="1" x14ac:dyDescent="0.3">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row>
    <row r="105" spans="2:58" s="6" customFormat="1" hidden="1" x14ac:dyDescent="0.3">
      <c r="B105" s="27" t="s">
        <v>12</v>
      </c>
      <c r="C105" s="27"/>
      <c r="D105" s="27"/>
      <c r="E105" s="27"/>
      <c r="F105" s="27" t="s">
        <v>17</v>
      </c>
      <c r="G105" s="27"/>
      <c r="H105" s="27"/>
      <c r="I105" s="27"/>
      <c r="J105" s="27"/>
      <c r="K105" s="27"/>
      <c r="L105" s="27" t="s">
        <v>15</v>
      </c>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t="s">
        <v>13</v>
      </c>
      <c r="AQ105" s="27"/>
      <c r="AR105" s="27"/>
      <c r="AS105" s="27"/>
      <c r="AT105" s="27"/>
      <c r="AU105" s="27" t="s">
        <v>16</v>
      </c>
      <c r="AV105" s="27"/>
      <c r="AW105" s="27"/>
      <c r="AX105" s="27"/>
      <c r="AY105" s="27"/>
      <c r="AZ105" s="27" t="s">
        <v>18</v>
      </c>
      <c r="BA105" s="27"/>
      <c r="BB105" s="27"/>
      <c r="BC105" s="27"/>
      <c r="BD105" s="27"/>
      <c r="BE105" s="27"/>
      <c r="BF105" s="27"/>
    </row>
    <row r="106" spans="2:58" hidden="1" x14ac:dyDescent="0.3">
      <c r="B106" s="22"/>
      <c r="C106" s="22"/>
      <c r="D106" s="22"/>
      <c r="E106" s="22"/>
      <c r="F106" s="23" t="s">
        <v>180</v>
      </c>
      <c r="G106" s="23"/>
      <c r="H106" s="23"/>
      <c r="I106" s="23"/>
      <c r="J106" s="23"/>
      <c r="K106" s="23"/>
      <c r="L106" s="24" t="s">
        <v>219</v>
      </c>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5" t="s">
        <v>19</v>
      </c>
      <c r="AQ106" s="25"/>
      <c r="AR106" s="25"/>
      <c r="AS106" s="25"/>
      <c r="AT106" s="25"/>
      <c r="AU106" s="26">
        <v>335.25</v>
      </c>
      <c r="AV106" s="26"/>
      <c r="AW106" s="26"/>
      <c r="AX106" s="26"/>
      <c r="AY106" s="26"/>
      <c r="AZ106" s="20">
        <f t="shared" ref="AZ106:AZ117" si="12">AU106*B106</f>
        <v>0</v>
      </c>
      <c r="BA106" s="20"/>
      <c r="BB106" s="20"/>
      <c r="BC106" s="20"/>
      <c r="BD106" s="20"/>
      <c r="BE106" s="20"/>
      <c r="BF106" s="20"/>
    </row>
    <row r="107" spans="2:58" ht="15" hidden="1" customHeight="1" x14ac:dyDescent="0.3">
      <c r="B107" s="22"/>
      <c r="C107" s="22"/>
      <c r="D107" s="22"/>
      <c r="E107" s="22"/>
      <c r="F107" s="23" t="s">
        <v>181</v>
      </c>
      <c r="G107" s="23"/>
      <c r="H107" s="23"/>
      <c r="I107" s="23"/>
      <c r="J107" s="23"/>
      <c r="K107" s="23"/>
      <c r="L107" s="24" t="s">
        <v>218</v>
      </c>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5" t="s">
        <v>19</v>
      </c>
      <c r="AQ107" s="25"/>
      <c r="AR107" s="25"/>
      <c r="AS107" s="25"/>
      <c r="AT107" s="25"/>
      <c r="AU107" s="26">
        <v>16.25</v>
      </c>
      <c r="AV107" s="26"/>
      <c r="AW107" s="26"/>
      <c r="AX107" s="26"/>
      <c r="AY107" s="26"/>
      <c r="AZ107" s="20">
        <f t="shared" si="12"/>
        <v>0</v>
      </c>
      <c r="BA107" s="20"/>
      <c r="BB107" s="20"/>
      <c r="BC107" s="20"/>
      <c r="BD107" s="20"/>
      <c r="BE107" s="20"/>
      <c r="BF107" s="20"/>
    </row>
    <row r="108" spans="2:58" ht="15" hidden="1" customHeight="1" x14ac:dyDescent="0.3">
      <c r="B108" s="22"/>
      <c r="C108" s="22"/>
      <c r="D108" s="22"/>
      <c r="E108" s="22"/>
      <c r="F108" s="23" t="s">
        <v>182</v>
      </c>
      <c r="G108" s="23"/>
      <c r="H108" s="23"/>
      <c r="I108" s="23"/>
      <c r="J108" s="23"/>
      <c r="K108" s="23"/>
      <c r="L108" s="24" t="s">
        <v>208</v>
      </c>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5" t="s">
        <v>19</v>
      </c>
      <c r="AQ108" s="25"/>
      <c r="AR108" s="25"/>
      <c r="AS108" s="25"/>
      <c r="AT108" s="25"/>
      <c r="AU108" s="26">
        <v>335.25</v>
      </c>
      <c r="AV108" s="26"/>
      <c r="AW108" s="26"/>
      <c r="AX108" s="26"/>
      <c r="AY108" s="26"/>
      <c r="AZ108" s="20">
        <f t="shared" si="12"/>
        <v>0</v>
      </c>
      <c r="BA108" s="20"/>
      <c r="BB108" s="20"/>
      <c r="BC108" s="20"/>
      <c r="BD108" s="20"/>
      <c r="BE108" s="20"/>
      <c r="BF108" s="20"/>
    </row>
    <row r="109" spans="2:58" ht="15" hidden="1" customHeight="1" x14ac:dyDescent="0.3">
      <c r="B109" s="22"/>
      <c r="C109" s="22"/>
      <c r="D109" s="22"/>
      <c r="E109" s="22"/>
      <c r="F109" s="23" t="s">
        <v>183</v>
      </c>
      <c r="G109" s="23"/>
      <c r="H109" s="23"/>
      <c r="I109" s="23"/>
      <c r="J109" s="23"/>
      <c r="K109" s="23"/>
      <c r="L109" s="24" t="s">
        <v>209</v>
      </c>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5" t="s">
        <v>19</v>
      </c>
      <c r="AQ109" s="25"/>
      <c r="AR109" s="25"/>
      <c r="AS109" s="25"/>
      <c r="AT109" s="25"/>
      <c r="AU109" s="26">
        <v>335.25</v>
      </c>
      <c r="AV109" s="26"/>
      <c r="AW109" s="26"/>
      <c r="AX109" s="26"/>
      <c r="AY109" s="26"/>
      <c r="AZ109" s="20">
        <f t="shared" si="12"/>
        <v>0</v>
      </c>
      <c r="BA109" s="20"/>
      <c r="BB109" s="20"/>
      <c r="BC109" s="20"/>
      <c r="BD109" s="20"/>
      <c r="BE109" s="20"/>
      <c r="BF109" s="20"/>
    </row>
    <row r="110" spans="2:58" hidden="1" x14ac:dyDescent="0.3">
      <c r="B110" s="22"/>
      <c r="C110" s="22"/>
      <c r="D110" s="22"/>
      <c r="E110" s="22"/>
      <c r="F110" s="23" t="s">
        <v>184</v>
      </c>
      <c r="G110" s="23"/>
      <c r="H110" s="23"/>
      <c r="I110" s="23"/>
      <c r="J110" s="23"/>
      <c r="K110" s="23"/>
      <c r="L110" s="24" t="s">
        <v>210</v>
      </c>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5" t="s">
        <v>19</v>
      </c>
      <c r="AQ110" s="25"/>
      <c r="AR110" s="25"/>
      <c r="AS110" s="25"/>
      <c r="AT110" s="25"/>
      <c r="AU110" s="26">
        <v>670.5</v>
      </c>
      <c r="AV110" s="26"/>
      <c r="AW110" s="26"/>
      <c r="AX110" s="26"/>
      <c r="AY110" s="26"/>
      <c r="AZ110" s="20">
        <f t="shared" si="12"/>
        <v>0</v>
      </c>
      <c r="BA110" s="20"/>
      <c r="BB110" s="20"/>
      <c r="BC110" s="20"/>
      <c r="BD110" s="20"/>
      <c r="BE110" s="20"/>
      <c r="BF110" s="20"/>
    </row>
    <row r="111" spans="2:58" hidden="1" x14ac:dyDescent="0.3">
      <c r="B111" s="22"/>
      <c r="C111" s="22"/>
      <c r="D111" s="22"/>
      <c r="E111" s="22"/>
      <c r="F111" s="23" t="s">
        <v>185</v>
      </c>
      <c r="G111" s="23"/>
      <c r="H111" s="23"/>
      <c r="I111" s="23"/>
      <c r="J111" s="23"/>
      <c r="K111" s="23"/>
      <c r="L111" s="24" t="s">
        <v>211</v>
      </c>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5" t="s">
        <v>19</v>
      </c>
      <c r="AQ111" s="25"/>
      <c r="AR111" s="25"/>
      <c r="AS111" s="25"/>
      <c r="AT111" s="25"/>
      <c r="AU111" s="26">
        <v>670.5</v>
      </c>
      <c r="AV111" s="26"/>
      <c r="AW111" s="26"/>
      <c r="AX111" s="26"/>
      <c r="AY111" s="26"/>
      <c r="AZ111" s="20">
        <f t="shared" si="12"/>
        <v>0</v>
      </c>
      <c r="BA111" s="20"/>
      <c r="BB111" s="20"/>
      <c r="BC111" s="20"/>
      <c r="BD111" s="20"/>
      <c r="BE111" s="20"/>
      <c r="BF111" s="20"/>
    </row>
    <row r="112" spans="2:58" hidden="1" x14ac:dyDescent="0.3">
      <c r="B112" s="22"/>
      <c r="C112" s="22"/>
      <c r="D112" s="22"/>
      <c r="E112" s="22"/>
      <c r="F112" s="23" t="s">
        <v>186</v>
      </c>
      <c r="G112" s="23"/>
      <c r="H112" s="23"/>
      <c r="I112" s="23"/>
      <c r="J112" s="23"/>
      <c r="K112" s="23"/>
      <c r="L112" s="24" t="s">
        <v>212</v>
      </c>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5" t="s">
        <v>19</v>
      </c>
      <c r="AQ112" s="25"/>
      <c r="AR112" s="25"/>
      <c r="AS112" s="25"/>
      <c r="AT112" s="25"/>
      <c r="AU112" s="26">
        <v>670.5</v>
      </c>
      <c r="AV112" s="26"/>
      <c r="AW112" s="26"/>
      <c r="AX112" s="26"/>
      <c r="AY112" s="26"/>
      <c r="AZ112" s="20">
        <f t="shared" si="12"/>
        <v>0</v>
      </c>
      <c r="BA112" s="20"/>
      <c r="BB112" s="20"/>
      <c r="BC112" s="20"/>
      <c r="BD112" s="20"/>
      <c r="BE112" s="20"/>
      <c r="BF112" s="20"/>
    </row>
    <row r="113" spans="2:58" hidden="1" x14ac:dyDescent="0.3">
      <c r="B113" s="22"/>
      <c r="C113" s="22"/>
      <c r="D113" s="22"/>
      <c r="E113" s="22"/>
      <c r="F113" s="23" t="s">
        <v>187</v>
      </c>
      <c r="G113" s="23"/>
      <c r="H113" s="23"/>
      <c r="I113" s="23"/>
      <c r="J113" s="23"/>
      <c r="K113" s="23"/>
      <c r="L113" s="24" t="s">
        <v>213</v>
      </c>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5" t="s">
        <v>19</v>
      </c>
      <c r="AQ113" s="25"/>
      <c r="AR113" s="25"/>
      <c r="AS113" s="25"/>
      <c r="AT113" s="25"/>
      <c r="AU113" s="26">
        <v>670.5</v>
      </c>
      <c r="AV113" s="26"/>
      <c r="AW113" s="26"/>
      <c r="AX113" s="26"/>
      <c r="AY113" s="26"/>
      <c r="AZ113" s="20">
        <f t="shared" si="12"/>
        <v>0</v>
      </c>
      <c r="BA113" s="20"/>
      <c r="BB113" s="20"/>
      <c r="BC113" s="20"/>
      <c r="BD113" s="20"/>
      <c r="BE113" s="20"/>
      <c r="BF113" s="20"/>
    </row>
    <row r="114" spans="2:58" hidden="1" x14ac:dyDescent="0.3">
      <c r="B114" s="22"/>
      <c r="C114" s="22"/>
      <c r="D114" s="22"/>
      <c r="E114" s="22"/>
      <c r="F114" s="23" t="s">
        <v>188</v>
      </c>
      <c r="G114" s="23"/>
      <c r="H114" s="23"/>
      <c r="I114" s="23"/>
      <c r="J114" s="23"/>
      <c r="K114" s="23"/>
      <c r="L114" s="24" t="s">
        <v>214</v>
      </c>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5" t="s">
        <v>19</v>
      </c>
      <c r="AQ114" s="25"/>
      <c r="AR114" s="25"/>
      <c r="AS114" s="25"/>
      <c r="AT114" s="25"/>
      <c r="AU114" s="26">
        <v>670.5</v>
      </c>
      <c r="AV114" s="26"/>
      <c r="AW114" s="26"/>
      <c r="AX114" s="26"/>
      <c r="AY114" s="26"/>
      <c r="AZ114" s="20">
        <f t="shared" si="12"/>
        <v>0</v>
      </c>
      <c r="BA114" s="20"/>
      <c r="BB114" s="20"/>
      <c r="BC114" s="20"/>
      <c r="BD114" s="20"/>
      <c r="BE114" s="20"/>
      <c r="BF114" s="20"/>
    </row>
    <row r="115" spans="2:58" hidden="1" x14ac:dyDescent="0.3">
      <c r="B115" s="22"/>
      <c r="C115" s="22"/>
      <c r="D115" s="22"/>
      <c r="E115" s="22"/>
      <c r="F115" s="23" t="s">
        <v>189</v>
      </c>
      <c r="G115" s="23"/>
      <c r="H115" s="23"/>
      <c r="I115" s="23"/>
      <c r="J115" s="23"/>
      <c r="K115" s="23"/>
      <c r="L115" s="24" t="s">
        <v>215</v>
      </c>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5" t="s">
        <v>19</v>
      </c>
      <c r="AQ115" s="25"/>
      <c r="AR115" s="25"/>
      <c r="AS115" s="25"/>
      <c r="AT115" s="25"/>
      <c r="AU115" s="26">
        <v>670.5</v>
      </c>
      <c r="AV115" s="26"/>
      <c r="AW115" s="26"/>
      <c r="AX115" s="26"/>
      <c r="AY115" s="26"/>
      <c r="AZ115" s="20">
        <f t="shared" si="12"/>
        <v>0</v>
      </c>
      <c r="BA115" s="20"/>
      <c r="BB115" s="20"/>
      <c r="BC115" s="20"/>
      <c r="BD115" s="20"/>
      <c r="BE115" s="20"/>
      <c r="BF115" s="20"/>
    </row>
    <row r="116" spans="2:58" hidden="1" x14ac:dyDescent="0.3">
      <c r="B116" s="22"/>
      <c r="C116" s="22"/>
      <c r="D116" s="22"/>
      <c r="E116" s="22"/>
      <c r="F116" s="23" t="s">
        <v>190</v>
      </c>
      <c r="G116" s="23"/>
      <c r="H116" s="23"/>
      <c r="I116" s="23"/>
      <c r="J116" s="23"/>
      <c r="K116" s="23"/>
      <c r="L116" s="24" t="s">
        <v>216</v>
      </c>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5" t="s">
        <v>19</v>
      </c>
      <c r="AQ116" s="25"/>
      <c r="AR116" s="25"/>
      <c r="AS116" s="25"/>
      <c r="AT116" s="25"/>
      <c r="AU116" s="26">
        <v>670.5</v>
      </c>
      <c r="AV116" s="26"/>
      <c r="AW116" s="26"/>
      <c r="AX116" s="26"/>
      <c r="AY116" s="26"/>
      <c r="AZ116" s="20">
        <f t="shared" si="12"/>
        <v>0</v>
      </c>
      <c r="BA116" s="20"/>
      <c r="BB116" s="20"/>
      <c r="BC116" s="20"/>
      <c r="BD116" s="20"/>
      <c r="BE116" s="20"/>
      <c r="BF116" s="20"/>
    </row>
    <row r="117" spans="2:58" hidden="1" x14ac:dyDescent="0.3">
      <c r="B117" s="22"/>
      <c r="C117" s="22"/>
      <c r="D117" s="22"/>
      <c r="E117" s="22"/>
      <c r="F117" s="23" t="s">
        <v>191</v>
      </c>
      <c r="G117" s="23"/>
      <c r="H117" s="23"/>
      <c r="I117" s="23"/>
      <c r="J117" s="23"/>
      <c r="K117" s="23"/>
      <c r="L117" s="24" t="s">
        <v>217</v>
      </c>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5" t="s">
        <v>19</v>
      </c>
      <c r="AQ117" s="25"/>
      <c r="AR117" s="25"/>
      <c r="AS117" s="25"/>
      <c r="AT117" s="25"/>
      <c r="AU117" s="26">
        <v>670.5</v>
      </c>
      <c r="AV117" s="26"/>
      <c r="AW117" s="26"/>
      <c r="AX117" s="26"/>
      <c r="AY117" s="26"/>
      <c r="AZ117" s="20">
        <f t="shared" si="12"/>
        <v>0</v>
      </c>
      <c r="BA117" s="20"/>
      <c r="BB117" s="20"/>
      <c r="BC117" s="20"/>
      <c r="BD117" s="20"/>
      <c r="BE117" s="20"/>
      <c r="BF117" s="20"/>
    </row>
    <row r="118" spans="2:58" ht="15.6" x14ac:dyDescent="0.3">
      <c r="B118" s="21" t="s">
        <v>203</v>
      </c>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row>
    <row r="119" spans="2:58" x14ac:dyDescent="0.3">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row>
    <row r="120" spans="2:58" x14ac:dyDescent="0.3">
      <c r="B120" s="22"/>
      <c r="C120" s="22"/>
      <c r="D120" s="22"/>
      <c r="E120" s="22"/>
      <c r="F120" s="23" t="s">
        <v>192</v>
      </c>
      <c r="G120" s="23"/>
      <c r="H120" s="23"/>
      <c r="I120" s="23"/>
      <c r="J120" s="23"/>
      <c r="K120" s="23"/>
      <c r="L120" s="24" t="s">
        <v>220</v>
      </c>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5" t="s">
        <v>19</v>
      </c>
      <c r="AQ120" s="25"/>
      <c r="AR120" s="25"/>
      <c r="AS120" s="25"/>
      <c r="AT120" s="25"/>
      <c r="AU120" s="26">
        <f>ROUND(71.15*0.35,2)</f>
        <v>24.9</v>
      </c>
      <c r="AV120" s="26"/>
      <c r="AW120" s="26"/>
      <c r="AX120" s="26"/>
      <c r="AY120" s="26"/>
      <c r="AZ120" s="20">
        <f t="shared" ref="AZ120:AZ130" si="13">AU120*B120</f>
        <v>0</v>
      </c>
      <c r="BA120" s="20"/>
      <c r="BB120" s="20"/>
      <c r="BC120" s="20"/>
      <c r="BD120" s="20"/>
      <c r="BE120" s="20"/>
      <c r="BF120" s="20"/>
    </row>
    <row r="121" spans="2:58" ht="15" customHeight="1" x14ac:dyDescent="0.3">
      <c r="B121" s="22"/>
      <c r="C121" s="22"/>
      <c r="D121" s="22"/>
      <c r="E121" s="22"/>
      <c r="F121" s="23" t="s">
        <v>193</v>
      </c>
      <c r="G121" s="23"/>
      <c r="H121" s="23"/>
      <c r="I121" s="23"/>
      <c r="J121" s="23"/>
      <c r="K121" s="23"/>
      <c r="L121" s="24" t="s">
        <v>221</v>
      </c>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5" t="s">
        <v>19</v>
      </c>
      <c r="AQ121" s="25"/>
      <c r="AR121" s="25"/>
      <c r="AS121" s="25"/>
      <c r="AT121" s="25"/>
      <c r="AU121" s="26">
        <f t="shared" ref="AU121:AU130" si="14">ROUND(71.15*0.35,2)</f>
        <v>24.9</v>
      </c>
      <c r="AV121" s="26"/>
      <c r="AW121" s="26"/>
      <c r="AX121" s="26"/>
      <c r="AY121" s="26"/>
      <c r="AZ121" s="20">
        <f t="shared" si="13"/>
        <v>0</v>
      </c>
      <c r="BA121" s="20"/>
      <c r="BB121" s="20"/>
      <c r="BC121" s="20"/>
      <c r="BD121" s="20"/>
      <c r="BE121" s="20"/>
      <c r="BF121" s="20"/>
    </row>
    <row r="122" spans="2:58" ht="15" customHeight="1" x14ac:dyDescent="0.3">
      <c r="B122" s="22"/>
      <c r="C122" s="22"/>
      <c r="D122" s="22"/>
      <c r="E122" s="22"/>
      <c r="F122" s="23" t="s">
        <v>194</v>
      </c>
      <c r="G122" s="23"/>
      <c r="H122" s="23"/>
      <c r="I122" s="23"/>
      <c r="J122" s="23"/>
      <c r="K122" s="23"/>
      <c r="L122" s="24" t="s">
        <v>222</v>
      </c>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5" t="s">
        <v>19</v>
      </c>
      <c r="AQ122" s="25"/>
      <c r="AR122" s="25"/>
      <c r="AS122" s="25"/>
      <c r="AT122" s="25"/>
      <c r="AU122" s="26">
        <f t="shared" si="14"/>
        <v>24.9</v>
      </c>
      <c r="AV122" s="26"/>
      <c r="AW122" s="26"/>
      <c r="AX122" s="26"/>
      <c r="AY122" s="26"/>
      <c r="AZ122" s="20">
        <f t="shared" si="13"/>
        <v>0</v>
      </c>
      <c r="BA122" s="20"/>
      <c r="BB122" s="20"/>
      <c r="BC122" s="20"/>
      <c r="BD122" s="20"/>
      <c r="BE122" s="20"/>
      <c r="BF122" s="20"/>
    </row>
    <row r="123" spans="2:58" ht="15" customHeight="1" x14ac:dyDescent="0.3">
      <c r="B123" s="22"/>
      <c r="C123" s="22"/>
      <c r="D123" s="22"/>
      <c r="E123" s="22"/>
      <c r="F123" s="23" t="s">
        <v>195</v>
      </c>
      <c r="G123" s="23"/>
      <c r="H123" s="23"/>
      <c r="I123" s="23"/>
      <c r="J123" s="23"/>
      <c r="K123" s="23"/>
      <c r="L123" s="24" t="s">
        <v>223</v>
      </c>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5" t="s">
        <v>19</v>
      </c>
      <c r="AQ123" s="25"/>
      <c r="AR123" s="25"/>
      <c r="AS123" s="25"/>
      <c r="AT123" s="25"/>
      <c r="AU123" s="26">
        <f t="shared" si="14"/>
        <v>24.9</v>
      </c>
      <c r="AV123" s="26"/>
      <c r="AW123" s="26"/>
      <c r="AX123" s="26"/>
      <c r="AY123" s="26"/>
      <c r="AZ123" s="20">
        <f t="shared" si="13"/>
        <v>0</v>
      </c>
      <c r="BA123" s="20"/>
      <c r="BB123" s="20"/>
      <c r="BC123" s="20"/>
      <c r="BD123" s="20"/>
      <c r="BE123" s="20"/>
      <c r="BF123" s="20"/>
    </row>
    <row r="124" spans="2:58" x14ac:dyDescent="0.3">
      <c r="B124" s="22"/>
      <c r="C124" s="22"/>
      <c r="D124" s="22"/>
      <c r="E124" s="22"/>
      <c r="F124" s="23" t="s">
        <v>196</v>
      </c>
      <c r="G124" s="23"/>
      <c r="H124" s="23"/>
      <c r="I124" s="23"/>
      <c r="J124" s="23"/>
      <c r="K124" s="23"/>
      <c r="L124" s="24" t="s">
        <v>224</v>
      </c>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5" t="s">
        <v>19</v>
      </c>
      <c r="AQ124" s="25"/>
      <c r="AR124" s="25"/>
      <c r="AS124" s="25"/>
      <c r="AT124" s="25"/>
      <c r="AU124" s="26">
        <f t="shared" si="14"/>
        <v>24.9</v>
      </c>
      <c r="AV124" s="26"/>
      <c r="AW124" s="26"/>
      <c r="AX124" s="26"/>
      <c r="AY124" s="26"/>
      <c r="AZ124" s="20">
        <f t="shared" si="13"/>
        <v>0</v>
      </c>
      <c r="BA124" s="20"/>
      <c r="BB124" s="20"/>
      <c r="BC124" s="20"/>
      <c r="BD124" s="20"/>
      <c r="BE124" s="20"/>
      <c r="BF124" s="20"/>
    </row>
    <row r="125" spans="2:58" x14ac:dyDescent="0.3">
      <c r="B125" s="22"/>
      <c r="C125" s="22"/>
      <c r="D125" s="22"/>
      <c r="E125" s="22"/>
      <c r="F125" s="23" t="s">
        <v>197</v>
      </c>
      <c r="G125" s="23"/>
      <c r="H125" s="23"/>
      <c r="I125" s="23"/>
      <c r="J125" s="23"/>
      <c r="K125" s="23"/>
      <c r="L125" s="24" t="s">
        <v>225</v>
      </c>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5" t="s">
        <v>19</v>
      </c>
      <c r="AQ125" s="25"/>
      <c r="AR125" s="25"/>
      <c r="AS125" s="25"/>
      <c r="AT125" s="25"/>
      <c r="AU125" s="26">
        <f t="shared" si="14"/>
        <v>24.9</v>
      </c>
      <c r="AV125" s="26"/>
      <c r="AW125" s="26"/>
      <c r="AX125" s="26"/>
      <c r="AY125" s="26"/>
      <c r="AZ125" s="20">
        <f t="shared" si="13"/>
        <v>0</v>
      </c>
      <c r="BA125" s="20"/>
      <c r="BB125" s="20"/>
      <c r="BC125" s="20"/>
      <c r="BD125" s="20"/>
      <c r="BE125" s="20"/>
      <c r="BF125" s="20"/>
    </row>
    <row r="126" spans="2:58" x14ac:dyDescent="0.3">
      <c r="B126" s="22"/>
      <c r="C126" s="22"/>
      <c r="D126" s="22"/>
      <c r="E126" s="22"/>
      <c r="F126" s="23" t="s">
        <v>198</v>
      </c>
      <c r="G126" s="23"/>
      <c r="H126" s="23"/>
      <c r="I126" s="23"/>
      <c r="J126" s="23"/>
      <c r="K126" s="23"/>
      <c r="L126" s="24" t="s">
        <v>226</v>
      </c>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5" t="s">
        <v>19</v>
      </c>
      <c r="AQ126" s="25"/>
      <c r="AR126" s="25"/>
      <c r="AS126" s="25"/>
      <c r="AT126" s="25"/>
      <c r="AU126" s="26">
        <f t="shared" si="14"/>
        <v>24.9</v>
      </c>
      <c r="AV126" s="26"/>
      <c r="AW126" s="26"/>
      <c r="AX126" s="26"/>
      <c r="AY126" s="26"/>
      <c r="AZ126" s="20">
        <f t="shared" si="13"/>
        <v>0</v>
      </c>
      <c r="BA126" s="20"/>
      <c r="BB126" s="20"/>
      <c r="BC126" s="20"/>
      <c r="BD126" s="20"/>
      <c r="BE126" s="20"/>
      <c r="BF126" s="20"/>
    </row>
    <row r="127" spans="2:58" x14ac:dyDescent="0.3">
      <c r="B127" s="22"/>
      <c r="C127" s="22"/>
      <c r="D127" s="22"/>
      <c r="E127" s="22"/>
      <c r="F127" s="23" t="s">
        <v>199</v>
      </c>
      <c r="G127" s="23"/>
      <c r="H127" s="23"/>
      <c r="I127" s="23"/>
      <c r="J127" s="23"/>
      <c r="K127" s="23"/>
      <c r="L127" s="24" t="s">
        <v>227</v>
      </c>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5" t="s">
        <v>19</v>
      </c>
      <c r="AQ127" s="25"/>
      <c r="AR127" s="25"/>
      <c r="AS127" s="25"/>
      <c r="AT127" s="25"/>
      <c r="AU127" s="26">
        <f t="shared" si="14"/>
        <v>24.9</v>
      </c>
      <c r="AV127" s="26"/>
      <c r="AW127" s="26"/>
      <c r="AX127" s="26"/>
      <c r="AY127" s="26"/>
      <c r="AZ127" s="20">
        <f t="shared" si="13"/>
        <v>0</v>
      </c>
      <c r="BA127" s="20"/>
      <c r="BB127" s="20"/>
      <c r="BC127" s="20"/>
      <c r="BD127" s="20"/>
      <c r="BE127" s="20"/>
      <c r="BF127" s="20"/>
    </row>
    <row r="128" spans="2:58" x14ac:dyDescent="0.3">
      <c r="B128" s="22"/>
      <c r="C128" s="22"/>
      <c r="D128" s="22"/>
      <c r="E128" s="22"/>
      <c r="F128" s="23" t="s">
        <v>200</v>
      </c>
      <c r="G128" s="23"/>
      <c r="H128" s="23"/>
      <c r="I128" s="23"/>
      <c r="J128" s="23"/>
      <c r="K128" s="23"/>
      <c r="L128" s="24" t="s">
        <v>228</v>
      </c>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5" t="s">
        <v>19</v>
      </c>
      <c r="AQ128" s="25"/>
      <c r="AR128" s="25"/>
      <c r="AS128" s="25"/>
      <c r="AT128" s="25"/>
      <c r="AU128" s="26">
        <f t="shared" si="14"/>
        <v>24.9</v>
      </c>
      <c r="AV128" s="26"/>
      <c r="AW128" s="26"/>
      <c r="AX128" s="26"/>
      <c r="AY128" s="26"/>
      <c r="AZ128" s="20">
        <f t="shared" si="13"/>
        <v>0</v>
      </c>
      <c r="BA128" s="20"/>
      <c r="BB128" s="20"/>
      <c r="BC128" s="20"/>
      <c r="BD128" s="20"/>
      <c r="BE128" s="20"/>
      <c r="BF128" s="20"/>
    </row>
    <row r="129" spans="2:68" x14ac:dyDescent="0.3">
      <c r="B129" s="22"/>
      <c r="C129" s="22"/>
      <c r="D129" s="22"/>
      <c r="E129" s="22"/>
      <c r="F129" s="23" t="s">
        <v>201</v>
      </c>
      <c r="G129" s="23"/>
      <c r="H129" s="23"/>
      <c r="I129" s="23"/>
      <c r="J129" s="23"/>
      <c r="K129" s="23"/>
      <c r="L129" s="24" t="s">
        <v>229</v>
      </c>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5" t="s">
        <v>19</v>
      </c>
      <c r="AQ129" s="25"/>
      <c r="AR129" s="25"/>
      <c r="AS129" s="25"/>
      <c r="AT129" s="25"/>
      <c r="AU129" s="26">
        <f t="shared" si="14"/>
        <v>24.9</v>
      </c>
      <c r="AV129" s="26"/>
      <c r="AW129" s="26"/>
      <c r="AX129" s="26"/>
      <c r="AY129" s="26"/>
      <c r="AZ129" s="20">
        <f t="shared" si="13"/>
        <v>0</v>
      </c>
      <c r="BA129" s="20"/>
      <c r="BB129" s="20"/>
      <c r="BC129" s="20"/>
      <c r="BD129" s="20"/>
      <c r="BE129" s="20"/>
      <c r="BF129" s="20"/>
    </row>
    <row r="130" spans="2:68" x14ac:dyDescent="0.3">
      <c r="B130" s="22"/>
      <c r="C130" s="22"/>
      <c r="D130" s="22"/>
      <c r="E130" s="22"/>
      <c r="F130" s="23" t="s">
        <v>202</v>
      </c>
      <c r="G130" s="23"/>
      <c r="H130" s="23"/>
      <c r="I130" s="23"/>
      <c r="J130" s="23"/>
      <c r="K130" s="23"/>
      <c r="L130" s="24" t="s">
        <v>230</v>
      </c>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5" t="s">
        <v>19</v>
      </c>
      <c r="AQ130" s="25"/>
      <c r="AR130" s="25"/>
      <c r="AS130" s="25"/>
      <c r="AT130" s="25"/>
      <c r="AU130" s="26">
        <f t="shared" si="14"/>
        <v>24.9</v>
      </c>
      <c r="AV130" s="26"/>
      <c r="AW130" s="26"/>
      <c r="AX130" s="26"/>
      <c r="AY130" s="26"/>
      <c r="AZ130" s="20">
        <f t="shared" si="13"/>
        <v>0</v>
      </c>
      <c r="BA130" s="20"/>
      <c r="BB130" s="20"/>
      <c r="BC130" s="20"/>
      <c r="BD130" s="20"/>
      <c r="BE130" s="20"/>
      <c r="BF130" s="20"/>
    </row>
    <row r="131" spans="2:68" ht="15.6" x14ac:dyDescent="0.3">
      <c r="B131" s="72" t="s">
        <v>20</v>
      </c>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c r="AB131" s="72"/>
      <c r="AC131" s="72"/>
      <c r="AD131" s="72"/>
      <c r="AE131" s="72"/>
      <c r="AF131" s="72"/>
      <c r="AG131" s="72"/>
      <c r="AH131" s="72"/>
      <c r="AI131" s="72"/>
      <c r="AJ131" s="72"/>
      <c r="AK131" s="72"/>
      <c r="AL131" s="72"/>
      <c r="AM131" s="72"/>
      <c r="AN131" s="72"/>
      <c r="AO131" s="72"/>
      <c r="AP131" s="72"/>
      <c r="AQ131" s="72"/>
      <c r="AR131" s="72"/>
      <c r="AS131" s="72"/>
      <c r="AT131" s="72"/>
      <c r="AU131" s="72"/>
      <c r="AV131" s="72"/>
      <c r="AW131" s="72"/>
      <c r="AX131" s="72"/>
      <c r="AY131" s="72"/>
      <c r="AZ131" s="72"/>
      <c r="BA131" s="72"/>
      <c r="BB131" s="72"/>
      <c r="BC131" s="72"/>
      <c r="BD131" s="72"/>
      <c r="BE131" s="72"/>
      <c r="BF131" s="72"/>
    </row>
    <row r="132" spans="2:68" x14ac:dyDescent="0.3">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c r="BE132" s="16"/>
      <c r="BF132" s="16"/>
    </row>
    <row r="133" spans="2:68" x14ac:dyDescent="0.3">
      <c r="B133" s="22"/>
      <c r="C133" s="22"/>
      <c r="D133" s="22"/>
      <c r="E133" s="22"/>
      <c r="F133" s="30" t="s">
        <v>240</v>
      </c>
      <c r="G133" s="23"/>
      <c r="H133" s="23"/>
      <c r="I133" s="23"/>
      <c r="J133" s="23"/>
      <c r="K133" s="23"/>
      <c r="L133" s="42" t="s">
        <v>239</v>
      </c>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5" t="s">
        <v>19</v>
      </c>
      <c r="AQ133" s="25"/>
      <c r="AR133" s="25"/>
      <c r="AS133" s="25"/>
      <c r="AT133" s="25"/>
      <c r="AU133" s="26">
        <f>ROUND(43.5*0.35,2)</f>
        <v>15.23</v>
      </c>
      <c r="AV133" s="26"/>
      <c r="AW133" s="26"/>
      <c r="AX133" s="26"/>
      <c r="AY133" s="26"/>
      <c r="AZ133" s="20">
        <f t="shared" ref="AZ133" si="15">AU133*B133</f>
        <v>0</v>
      </c>
      <c r="BA133" s="20"/>
      <c r="BB133" s="20"/>
      <c r="BC133" s="20"/>
      <c r="BD133" s="20"/>
      <c r="BE133" s="20"/>
      <c r="BF133" s="20"/>
      <c r="BP133" s="12"/>
    </row>
    <row r="134" spans="2:68" x14ac:dyDescent="0.3">
      <c r="B134" s="22"/>
      <c r="C134" s="22"/>
      <c r="D134" s="22"/>
      <c r="E134" s="22"/>
      <c r="F134" s="30" t="s">
        <v>118</v>
      </c>
      <c r="G134" s="23"/>
      <c r="H134" s="23"/>
      <c r="I134" s="23"/>
      <c r="J134" s="23"/>
      <c r="K134" s="23"/>
      <c r="L134" s="42" t="s">
        <v>231</v>
      </c>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5" t="s">
        <v>19</v>
      </c>
      <c r="AQ134" s="25"/>
      <c r="AR134" s="25"/>
      <c r="AS134" s="25"/>
      <c r="AT134" s="25"/>
      <c r="AU134" s="26">
        <f>ROUND(33.6*0.35,2)</f>
        <v>11.76</v>
      </c>
      <c r="AV134" s="26"/>
      <c r="AW134" s="26"/>
      <c r="AX134" s="26"/>
      <c r="AY134" s="26"/>
      <c r="AZ134" s="20">
        <f t="shared" ref="AZ134:AZ140" si="16">AU134*B134</f>
        <v>0</v>
      </c>
      <c r="BA134" s="20"/>
      <c r="BB134" s="20"/>
      <c r="BC134" s="20"/>
      <c r="BD134" s="20"/>
      <c r="BE134" s="20"/>
      <c r="BF134" s="20"/>
      <c r="BP134" s="12"/>
    </row>
    <row r="135" spans="2:68" x14ac:dyDescent="0.3">
      <c r="B135" s="22"/>
      <c r="C135" s="22"/>
      <c r="D135" s="22"/>
      <c r="E135" s="22"/>
      <c r="F135" s="30" t="s">
        <v>74</v>
      </c>
      <c r="G135" s="23"/>
      <c r="H135" s="23"/>
      <c r="I135" s="23"/>
      <c r="J135" s="23"/>
      <c r="K135" s="23"/>
      <c r="L135" s="24" t="s">
        <v>232</v>
      </c>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5" t="s">
        <v>19</v>
      </c>
      <c r="AQ135" s="25"/>
      <c r="AR135" s="25"/>
      <c r="AS135" s="25"/>
      <c r="AT135" s="25"/>
      <c r="AU135" s="26">
        <f>ROUND(41.1*0.35,2)</f>
        <v>14.39</v>
      </c>
      <c r="AV135" s="26"/>
      <c r="AW135" s="26"/>
      <c r="AX135" s="26"/>
      <c r="AY135" s="26"/>
      <c r="AZ135" s="20">
        <f t="shared" si="16"/>
        <v>0</v>
      </c>
      <c r="BA135" s="20"/>
      <c r="BB135" s="20"/>
      <c r="BC135" s="20"/>
      <c r="BD135" s="20"/>
      <c r="BE135" s="20"/>
      <c r="BF135" s="20"/>
      <c r="BP135" s="12"/>
    </row>
    <row r="136" spans="2:68" x14ac:dyDescent="0.3">
      <c r="B136" s="22"/>
      <c r="C136" s="22"/>
      <c r="D136" s="22"/>
      <c r="E136" s="22"/>
      <c r="F136" s="30" t="s">
        <v>55</v>
      </c>
      <c r="G136" s="23"/>
      <c r="H136" s="23"/>
      <c r="I136" s="23"/>
      <c r="J136" s="23"/>
      <c r="K136" s="23"/>
      <c r="L136" s="42" t="s">
        <v>233</v>
      </c>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5" t="s">
        <v>14</v>
      </c>
      <c r="AQ136" s="25"/>
      <c r="AR136" s="25"/>
      <c r="AS136" s="25"/>
      <c r="AT136" s="25"/>
      <c r="AU136" s="26">
        <f>ROUND(56.55*0.35,2)</f>
        <v>19.79</v>
      </c>
      <c r="AV136" s="26"/>
      <c r="AW136" s="26"/>
      <c r="AX136" s="26"/>
      <c r="AY136" s="26"/>
      <c r="AZ136" s="20">
        <f t="shared" si="16"/>
        <v>0</v>
      </c>
      <c r="BA136" s="20"/>
      <c r="BB136" s="20"/>
      <c r="BC136" s="20"/>
      <c r="BD136" s="20"/>
      <c r="BE136" s="20"/>
      <c r="BF136" s="20"/>
      <c r="BP136" s="12"/>
    </row>
    <row r="137" spans="2:68" x14ac:dyDescent="0.3">
      <c r="B137" s="22"/>
      <c r="C137" s="22"/>
      <c r="D137" s="22"/>
      <c r="E137" s="22"/>
      <c r="F137" s="30" t="s">
        <v>51</v>
      </c>
      <c r="G137" s="23"/>
      <c r="H137" s="23"/>
      <c r="I137" s="23"/>
      <c r="J137" s="23"/>
      <c r="K137" s="23"/>
      <c r="L137" s="42" t="s">
        <v>234</v>
      </c>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5" t="s">
        <v>14</v>
      </c>
      <c r="AQ137" s="25"/>
      <c r="AR137" s="25"/>
      <c r="AS137" s="25"/>
      <c r="AT137" s="25"/>
      <c r="AU137" s="26">
        <f>ROUND(33.3*0.35,2)</f>
        <v>11.66</v>
      </c>
      <c r="AV137" s="26"/>
      <c r="AW137" s="26"/>
      <c r="AX137" s="26"/>
      <c r="AY137" s="26"/>
      <c r="AZ137" s="20">
        <f t="shared" si="16"/>
        <v>0</v>
      </c>
      <c r="BA137" s="20"/>
      <c r="BB137" s="20"/>
      <c r="BC137" s="20"/>
      <c r="BD137" s="20"/>
      <c r="BE137" s="20"/>
      <c r="BF137" s="20"/>
      <c r="BP137" s="12"/>
    </row>
    <row r="138" spans="2:68" ht="14.25" customHeight="1" x14ac:dyDescent="0.3">
      <c r="B138" s="22"/>
      <c r="C138" s="22"/>
      <c r="D138" s="22"/>
      <c r="E138" s="22"/>
      <c r="F138" s="30" t="s">
        <v>52</v>
      </c>
      <c r="G138" s="23"/>
      <c r="H138" s="23"/>
      <c r="I138" s="23"/>
      <c r="J138" s="23"/>
      <c r="K138" s="23"/>
      <c r="L138" s="42" t="s">
        <v>235</v>
      </c>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5" t="s">
        <v>14</v>
      </c>
      <c r="AQ138" s="25"/>
      <c r="AR138" s="25"/>
      <c r="AS138" s="25"/>
      <c r="AT138" s="25"/>
      <c r="AU138" s="26">
        <f t="shared" ref="AU138:AU140" si="17">ROUND(33.3*0.35,2)</f>
        <v>11.66</v>
      </c>
      <c r="AV138" s="26"/>
      <c r="AW138" s="26"/>
      <c r="AX138" s="26"/>
      <c r="AY138" s="26"/>
      <c r="AZ138" s="20">
        <f t="shared" si="16"/>
        <v>0</v>
      </c>
      <c r="BA138" s="20"/>
      <c r="BB138" s="20"/>
      <c r="BC138" s="20"/>
      <c r="BD138" s="20"/>
      <c r="BE138" s="20"/>
      <c r="BF138" s="20"/>
      <c r="BP138" s="12"/>
    </row>
    <row r="139" spans="2:68" ht="14.25" customHeight="1" x14ac:dyDescent="0.3">
      <c r="B139" s="22"/>
      <c r="C139" s="22"/>
      <c r="D139" s="22"/>
      <c r="E139" s="22"/>
      <c r="F139" s="30" t="s">
        <v>53</v>
      </c>
      <c r="G139" s="23"/>
      <c r="H139" s="23"/>
      <c r="I139" s="23"/>
      <c r="J139" s="23"/>
      <c r="K139" s="23"/>
      <c r="L139" s="42" t="s">
        <v>236</v>
      </c>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5" t="s">
        <v>14</v>
      </c>
      <c r="AQ139" s="25"/>
      <c r="AR139" s="25"/>
      <c r="AS139" s="25"/>
      <c r="AT139" s="25"/>
      <c r="AU139" s="26">
        <f t="shared" si="17"/>
        <v>11.66</v>
      </c>
      <c r="AV139" s="26"/>
      <c r="AW139" s="26"/>
      <c r="AX139" s="26"/>
      <c r="AY139" s="26"/>
      <c r="AZ139" s="20">
        <f t="shared" si="16"/>
        <v>0</v>
      </c>
      <c r="BA139" s="20"/>
      <c r="BB139" s="20"/>
      <c r="BC139" s="20"/>
      <c r="BD139" s="20"/>
      <c r="BE139" s="20"/>
      <c r="BF139" s="20"/>
    </row>
    <row r="140" spans="2:68" ht="14.25" customHeight="1" x14ac:dyDescent="0.3">
      <c r="B140" s="22"/>
      <c r="C140" s="22"/>
      <c r="D140" s="22"/>
      <c r="E140" s="22"/>
      <c r="F140" s="30" t="s">
        <v>54</v>
      </c>
      <c r="G140" s="23"/>
      <c r="H140" s="23"/>
      <c r="I140" s="23"/>
      <c r="J140" s="23"/>
      <c r="K140" s="23"/>
      <c r="L140" s="42" t="s">
        <v>237</v>
      </c>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5" t="s">
        <v>14</v>
      </c>
      <c r="AQ140" s="25"/>
      <c r="AR140" s="25"/>
      <c r="AS140" s="25"/>
      <c r="AT140" s="25"/>
      <c r="AU140" s="26">
        <f t="shared" si="17"/>
        <v>11.66</v>
      </c>
      <c r="AV140" s="26"/>
      <c r="AW140" s="26"/>
      <c r="AX140" s="26"/>
      <c r="AY140" s="26"/>
      <c r="AZ140" s="20">
        <f t="shared" si="16"/>
        <v>0</v>
      </c>
      <c r="BA140" s="20"/>
      <c r="BB140" s="20"/>
      <c r="BC140" s="20"/>
      <c r="BD140" s="20"/>
      <c r="BE140" s="20"/>
      <c r="BF140" s="20"/>
    </row>
    <row r="141" spans="2:68" x14ac:dyDescent="0.3">
      <c r="B141" s="57" t="s">
        <v>243</v>
      </c>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c r="AM141" s="58"/>
      <c r="AN141" s="58"/>
      <c r="AO141" s="59"/>
      <c r="AP141" s="51" t="s">
        <v>24</v>
      </c>
      <c r="AQ141" s="52"/>
      <c r="AR141" s="52"/>
      <c r="AS141" s="52"/>
      <c r="AT141" s="52"/>
      <c r="AU141" s="52"/>
      <c r="AV141" s="52"/>
      <c r="AW141" s="52"/>
      <c r="AX141" s="52"/>
      <c r="AY141" s="53"/>
      <c r="AZ141" s="20">
        <f>SUM(AZ25:BF140)</f>
        <v>0</v>
      </c>
      <c r="BA141" s="20"/>
      <c r="BB141" s="20"/>
      <c r="BC141" s="20"/>
      <c r="BD141" s="20"/>
      <c r="BE141" s="20"/>
      <c r="BF141" s="20"/>
    </row>
    <row r="142" spans="2:68" x14ac:dyDescent="0.3">
      <c r="B142" s="60"/>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2"/>
      <c r="AP142" s="51" t="s">
        <v>26</v>
      </c>
      <c r="AQ142" s="52"/>
      <c r="AR142" s="52"/>
      <c r="AS142" s="52"/>
      <c r="AT142" s="52"/>
      <c r="AU142" s="52"/>
      <c r="AV142" s="52"/>
      <c r="AW142" s="52"/>
      <c r="AX142" s="52"/>
      <c r="AY142" s="53"/>
      <c r="AZ142" s="20">
        <f>AZ141*0.15</f>
        <v>0</v>
      </c>
      <c r="BA142" s="20"/>
      <c r="BB142" s="20"/>
      <c r="BC142" s="20"/>
      <c r="BD142" s="20"/>
      <c r="BE142" s="20"/>
      <c r="BF142" s="20"/>
    </row>
    <row r="143" spans="2:68" ht="21" x14ac:dyDescent="0.3">
      <c r="B143" s="63"/>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64"/>
      <c r="AD143" s="64"/>
      <c r="AE143" s="64"/>
      <c r="AF143" s="64"/>
      <c r="AG143" s="64"/>
      <c r="AH143" s="64"/>
      <c r="AI143" s="64"/>
      <c r="AJ143" s="64"/>
      <c r="AK143" s="64"/>
      <c r="AL143" s="64"/>
      <c r="AM143" s="64"/>
      <c r="AN143" s="64"/>
      <c r="AO143" s="65"/>
      <c r="AP143" s="54" t="s">
        <v>25</v>
      </c>
      <c r="AQ143" s="55"/>
      <c r="AR143" s="55"/>
      <c r="AS143" s="55"/>
      <c r="AT143" s="55"/>
      <c r="AU143" s="55"/>
      <c r="AV143" s="55"/>
      <c r="AW143" s="55"/>
      <c r="AX143" s="55"/>
      <c r="AY143" s="56"/>
      <c r="AZ143" s="48">
        <f>AZ141+AZ142</f>
        <v>0</v>
      </c>
      <c r="BA143" s="49"/>
      <c r="BB143" s="49"/>
      <c r="BC143" s="49"/>
      <c r="BD143" s="49"/>
      <c r="BE143" s="49"/>
      <c r="BF143" s="50"/>
    </row>
    <row r="144" spans="2:68" ht="6" customHeight="1" x14ac:dyDescent="0.3">
      <c r="B144" s="3" t="s">
        <v>242</v>
      </c>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9"/>
      <c r="BA144" s="9"/>
      <c r="BB144" s="9"/>
      <c r="BC144" s="9"/>
      <c r="BD144" s="9"/>
      <c r="BE144" s="9"/>
      <c r="BF144" s="9"/>
    </row>
    <row r="145" spans="1:59" ht="6" customHeight="1" x14ac:dyDescent="0.3">
      <c r="AZ145" s="10"/>
      <c r="BA145" s="10"/>
      <c r="BB145" s="10"/>
      <c r="BC145" s="10"/>
      <c r="BD145" s="10"/>
      <c r="BE145" s="10"/>
      <c r="BF145" s="10"/>
    </row>
    <row r="146" spans="1:59" ht="18" x14ac:dyDescent="0.3">
      <c r="A146" s="29" t="s">
        <v>205</v>
      </c>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row>
    <row r="147" spans="1:59" ht="18" x14ac:dyDescent="0.3">
      <c r="A147" s="28" t="s">
        <v>206</v>
      </c>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U147" s="28"/>
      <c r="AV147" s="28"/>
      <c r="AW147" s="28"/>
      <c r="AX147" s="28"/>
      <c r="AY147" s="28"/>
      <c r="AZ147" s="28"/>
      <c r="BA147" s="28"/>
      <c r="BB147" s="28"/>
      <c r="BC147" s="28"/>
      <c r="BD147" s="28"/>
      <c r="BE147" s="28"/>
      <c r="BF147" s="28"/>
      <c r="BG147" s="28"/>
    </row>
    <row r="148" spans="1:59" ht="18" x14ac:dyDescent="0.3">
      <c r="A148" s="28" t="s">
        <v>11</v>
      </c>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28"/>
      <c r="AV148" s="28"/>
      <c r="AW148" s="28"/>
      <c r="AX148" s="28"/>
      <c r="AY148" s="28"/>
      <c r="AZ148" s="28"/>
      <c r="BA148" s="28"/>
      <c r="BB148" s="28"/>
      <c r="BC148" s="28"/>
      <c r="BD148" s="28"/>
      <c r="BE148" s="28"/>
      <c r="BF148" s="28"/>
      <c r="BG148" s="28"/>
    </row>
    <row r="149" spans="1:59" ht="18" x14ac:dyDescent="0.3">
      <c r="A149" s="28" t="s">
        <v>27</v>
      </c>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8"/>
      <c r="AY149" s="28"/>
      <c r="AZ149" s="28"/>
      <c r="BA149" s="28"/>
      <c r="BB149" s="28"/>
      <c r="BC149" s="28"/>
      <c r="BD149" s="28"/>
      <c r="BE149" s="28"/>
      <c r="BF149" s="28"/>
      <c r="BG149" s="28"/>
    </row>
    <row r="150" spans="1:59" ht="6" customHeight="1" x14ac:dyDescent="0.3">
      <c r="A150" s="4"/>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11"/>
      <c r="BA150" s="11"/>
      <c r="BB150" s="11"/>
      <c r="BC150" s="11"/>
      <c r="BD150" s="11"/>
      <c r="BE150" s="11"/>
      <c r="BF150" s="11"/>
      <c r="BG150" s="4"/>
    </row>
    <row r="151" spans="1:59" ht="71.400000000000006" customHeight="1" x14ac:dyDescent="0.3">
      <c r="B151" s="43" t="s">
        <v>28</v>
      </c>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3"/>
      <c r="BA151" s="43"/>
      <c r="BB151" s="43"/>
      <c r="BC151" s="43"/>
      <c r="BD151" s="43"/>
      <c r="BE151" s="43"/>
      <c r="BF151" s="43"/>
    </row>
    <row r="152" spans="1:59" ht="44.4" customHeight="1" x14ac:dyDescent="0.3">
      <c r="AZ152" s="10"/>
      <c r="BA152" s="10"/>
      <c r="BB152" s="10"/>
      <c r="BC152" s="10"/>
      <c r="BD152" s="10"/>
      <c r="BE152" s="10"/>
      <c r="BF152" s="10"/>
    </row>
    <row r="153" spans="1:59" ht="44.4" customHeight="1" x14ac:dyDescent="0.3">
      <c r="AZ153" s="10"/>
      <c r="BA153" s="10"/>
      <c r="BB153" s="10"/>
      <c r="BC153" s="10"/>
      <c r="BD153" s="10"/>
      <c r="BE153" s="10"/>
      <c r="BF153" s="10"/>
    </row>
  </sheetData>
  <sheetProtection algorithmName="SHA-512" hashValue="GG97dweYh/gNEhYkgbrNiDsP2Vb+sBC9UsTEuyAJGeFKx1aW9tAagiYg9W863TR9RYOL2zkmB7vMdUtj7FjtHw==" saltValue="9YhoYUxTECLn7xgrHsWthw==" spinCount="100000" sheet="1" formatRows="0"/>
  <mergeCells count="684">
    <mergeCell ref="B133:E133"/>
    <mergeCell ref="F133:K133"/>
    <mergeCell ref="L133:AO133"/>
    <mergeCell ref="AP133:AT133"/>
    <mergeCell ref="AU133:AY133"/>
    <mergeCell ref="AZ133:BF133"/>
    <mergeCell ref="B130:E130"/>
    <mergeCell ref="F130:K130"/>
    <mergeCell ref="L130:AO130"/>
    <mergeCell ref="AP130:AT130"/>
    <mergeCell ref="AU130:AY130"/>
    <mergeCell ref="AZ130:BF130"/>
    <mergeCell ref="B132:BF132"/>
    <mergeCell ref="B131:BF131"/>
    <mergeCell ref="B128:E128"/>
    <mergeCell ref="F128:K128"/>
    <mergeCell ref="L128:AO128"/>
    <mergeCell ref="AP128:AT128"/>
    <mergeCell ref="AU128:AY128"/>
    <mergeCell ref="AZ128:BF128"/>
    <mergeCell ref="B129:E129"/>
    <mergeCell ref="F129:K129"/>
    <mergeCell ref="L129:AO129"/>
    <mergeCell ref="AP129:AT129"/>
    <mergeCell ref="AU129:AY129"/>
    <mergeCell ref="AZ129:BF129"/>
    <mergeCell ref="B126:E126"/>
    <mergeCell ref="F126:K126"/>
    <mergeCell ref="L126:AO126"/>
    <mergeCell ref="AP126:AT126"/>
    <mergeCell ref="AU126:AY126"/>
    <mergeCell ref="AZ126:BF126"/>
    <mergeCell ref="B127:E127"/>
    <mergeCell ref="F127:K127"/>
    <mergeCell ref="L127:AO127"/>
    <mergeCell ref="AP127:AT127"/>
    <mergeCell ref="AU127:AY127"/>
    <mergeCell ref="AZ127:BF127"/>
    <mergeCell ref="B124:E124"/>
    <mergeCell ref="F124:K124"/>
    <mergeCell ref="L124:AO124"/>
    <mergeCell ref="AP124:AT124"/>
    <mergeCell ref="AU124:AY124"/>
    <mergeCell ref="AZ124:BF124"/>
    <mergeCell ref="B125:E125"/>
    <mergeCell ref="F125:K125"/>
    <mergeCell ref="L125:AO125"/>
    <mergeCell ref="AP125:AT125"/>
    <mergeCell ref="AU125:AY125"/>
    <mergeCell ref="AZ125:BF125"/>
    <mergeCell ref="B122:E122"/>
    <mergeCell ref="F122:K122"/>
    <mergeCell ref="L122:AO122"/>
    <mergeCell ref="AP122:AT122"/>
    <mergeCell ref="AU122:AY122"/>
    <mergeCell ref="AZ122:BF122"/>
    <mergeCell ref="B123:E123"/>
    <mergeCell ref="F123:K123"/>
    <mergeCell ref="L123:AO123"/>
    <mergeCell ref="AP123:AT123"/>
    <mergeCell ref="AU123:AY123"/>
    <mergeCell ref="AZ123:BF123"/>
    <mergeCell ref="B118:BF118"/>
    <mergeCell ref="B119:BF119"/>
    <mergeCell ref="B120:E120"/>
    <mergeCell ref="F120:K120"/>
    <mergeCell ref="L120:AO120"/>
    <mergeCell ref="AP120:AT120"/>
    <mergeCell ref="AU120:AY120"/>
    <mergeCell ref="AZ120:BF120"/>
    <mergeCell ref="B121:E121"/>
    <mergeCell ref="F121:K121"/>
    <mergeCell ref="L121:AO121"/>
    <mergeCell ref="AP121:AT121"/>
    <mergeCell ref="AU121:AY121"/>
    <mergeCell ref="AZ121:BF121"/>
    <mergeCell ref="B116:E116"/>
    <mergeCell ref="F116:K116"/>
    <mergeCell ref="L116:AO116"/>
    <mergeCell ref="AP116:AT116"/>
    <mergeCell ref="AU116:AY116"/>
    <mergeCell ref="AZ116:BF116"/>
    <mergeCell ref="B117:E117"/>
    <mergeCell ref="F117:K117"/>
    <mergeCell ref="L117:AO117"/>
    <mergeCell ref="AP117:AT117"/>
    <mergeCell ref="AU117:AY117"/>
    <mergeCell ref="AZ117:BF117"/>
    <mergeCell ref="B114:E114"/>
    <mergeCell ref="F114:K114"/>
    <mergeCell ref="L114:AO114"/>
    <mergeCell ref="AP114:AT114"/>
    <mergeCell ref="AU114:AY114"/>
    <mergeCell ref="AZ114:BF114"/>
    <mergeCell ref="B115:E115"/>
    <mergeCell ref="F115:K115"/>
    <mergeCell ref="L115:AO115"/>
    <mergeCell ref="AP115:AT115"/>
    <mergeCell ref="AU115:AY115"/>
    <mergeCell ref="AZ115:BF115"/>
    <mergeCell ref="B112:E112"/>
    <mergeCell ref="F112:K112"/>
    <mergeCell ref="L112:AO112"/>
    <mergeCell ref="AP112:AT112"/>
    <mergeCell ref="AU112:AY112"/>
    <mergeCell ref="AZ112:BF112"/>
    <mergeCell ref="B113:E113"/>
    <mergeCell ref="F113:K113"/>
    <mergeCell ref="L113:AO113"/>
    <mergeCell ref="AP113:AT113"/>
    <mergeCell ref="AU113:AY113"/>
    <mergeCell ref="AZ113:BF113"/>
    <mergeCell ref="B110:E110"/>
    <mergeCell ref="F110:K110"/>
    <mergeCell ref="L110:AO110"/>
    <mergeCell ref="AP110:AT110"/>
    <mergeCell ref="AU110:AY110"/>
    <mergeCell ref="AZ110:BF110"/>
    <mergeCell ref="B111:E111"/>
    <mergeCell ref="F111:K111"/>
    <mergeCell ref="L111:AO111"/>
    <mergeCell ref="AP111:AT111"/>
    <mergeCell ref="AU111:AY111"/>
    <mergeCell ref="AZ111:BF111"/>
    <mergeCell ref="B108:E108"/>
    <mergeCell ref="F108:K108"/>
    <mergeCell ref="L108:AO108"/>
    <mergeCell ref="AP108:AT108"/>
    <mergeCell ref="AU108:AY108"/>
    <mergeCell ref="AZ108:BF108"/>
    <mergeCell ref="B109:E109"/>
    <mergeCell ref="F109:K109"/>
    <mergeCell ref="L109:AO109"/>
    <mergeCell ref="AP109:AT109"/>
    <mergeCell ref="AU109:AY109"/>
    <mergeCell ref="AZ109:BF109"/>
    <mergeCell ref="B103:BF103"/>
    <mergeCell ref="B104:BF104"/>
    <mergeCell ref="B106:E106"/>
    <mergeCell ref="F106:K106"/>
    <mergeCell ref="L106:AO106"/>
    <mergeCell ref="AP106:AT106"/>
    <mergeCell ref="AU106:AY106"/>
    <mergeCell ref="AZ106:BF106"/>
    <mergeCell ref="B107:E107"/>
    <mergeCell ref="F107:K107"/>
    <mergeCell ref="L107:AO107"/>
    <mergeCell ref="AP107:AT107"/>
    <mergeCell ref="AU107:AY107"/>
    <mergeCell ref="AZ107:BF107"/>
    <mergeCell ref="B101:E101"/>
    <mergeCell ref="F101:K101"/>
    <mergeCell ref="L101:AO101"/>
    <mergeCell ref="AP101:AT101"/>
    <mergeCell ref="AU101:AY101"/>
    <mergeCell ref="AZ101:BF101"/>
    <mergeCell ref="B102:E102"/>
    <mergeCell ref="F102:K102"/>
    <mergeCell ref="L102:AO102"/>
    <mergeCell ref="AP102:AT102"/>
    <mergeCell ref="AU102:AY102"/>
    <mergeCell ref="AZ102:BF102"/>
    <mergeCell ref="B99:E99"/>
    <mergeCell ref="F99:K99"/>
    <mergeCell ref="L99:AO99"/>
    <mergeCell ref="AP99:AT99"/>
    <mergeCell ref="AU99:AY99"/>
    <mergeCell ref="AZ99:BF99"/>
    <mergeCell ref="B100:E100"/>
    <mergeCell ref="F100:K100"/>
    <mergeCell ref="L100:AO100"/>
    <mergeCell ref="AP100:AT100"/>
    <mergeCell ref="AU100:AY100"/>
    <mergeCell ref="AZ100:BF100"/>
    <mergeCell ref="B97:E97"/>
    <mergeCell ref="F97:K97"/>
    <mergeCell ref="L97:AO97"/>
    <mergeCell ref="AP97:AT97"/>
    <mergeCell ref="AU97:AY97"/>
    <mergeCell ref="AZ97:BF97"/>
    <mergeCell ref="B98:E98"/>
    <mergeCell ref="F98:K98"/>
    <mergeCell ref="L98:AO98"/>
    <mergeCell ref="AP98:AT98"/>
    <mergeCell ref="AU98:AY98"/>
    <mergeCell ref="AZ98:BF98"/>
    <mergeCell ref="B95:E95"/>
    <mergeCell ref="F95:K95"/>
    <mergeCell ref="L95:AO95"/>
    <mergeCell ref="AP95:AT95"/>
    <mergeCell ref="AU95:AY95"/>
    <mergeCell ref="AZ95:BF95"/>
    <mergeCell ref="B96:E96"/>
    <mergeCell ref="F96:K96"/>
    <mergeCell ref="L96:AO96"/>
    <mergeCell ref="AP96:AT96"/>
    <mergeCell ref="AU96:AY96"/>
    <mergeCell ref="AZ96:BF96"/>
    <mergeCell ref="B91:E91"/>
    <mergeCell ref="F91:K91"/>
    <mergeCell ref="L91:AO91"/>
    <mergeCell ref="AP91:AT91"/>
    <mergeCell ref="AU91:AY91"/>
    <mergeCell ref="AZ91:BF91"/>
    <mergeCell ref="B92:BF92"/>
    <mergeCell ref="B93:BF93"/>
    <mergeCell ref="B94:E94"/>
    <mergeCell ref="F94:K94"/>
    <mergeCell ref="L94:AO94"/>
    <mergeCell ref="AP94:AT94"/>
    <mergeCell ref="AU94:AY94"/>
    <mergeCell ref="AZ94:BF94"/>
    <mergeCell ref="B89:E89"/>
    <mergeCell ref="F89:K89"/>
    <mergeCell ref="L89:AO89"/>
    <mergeCell ref="AP89:AT89"/>
    <mergeCell ref="AU89:AY89"/>
    <mergeCell ref="AZ89:BF89"/>
    <mergeCell ref="B90:E90"/>
    <mergeCell ref="F90:K90"/>
    <mergeCell ref="L90:AO90"/>
    <mergeCell ref="AP90:AT90"/>
    <mergeCell ref="AU90:AY90"/>
    <mergeCell ref="AZ90:BF90"/>
    <mergeCell ref="F87:K87"/>
    <mergeCell ref="L87:AO87"/>
    <mergeCell ref="AP87:AT87"/>
    <mergeCell ref="AU87:AY87"/>
    <mergeCell ref="AZ87:BF87"/>
    <mergeCell ref="B88:E88"/>
    <mergeCell ref="F88:K88"/>
    <mergeCell ref="L88:AO88"/>
    <mergeCell ref="AP88:AT88"/>
    <mergeCell ref="AU88:AY88"/>
    <mergeCell ref="AZ88:BF88"/>
    <mergeCell ref="B83:E83"/>
    <mergeCell ref="F83:K83"/>
    <mergeCell ref="L83:AO83"/>
    <mergeCell ref="AP83:AT83"/>
    <mergeCell ref="AU83:AY83"/>
    <mergeCell ref="AZ83:BF83"/>
    <mergeCell ref="B84:E84"/>
    <mergeCell ref="F84:K84"/>
    <mergeCell ref="L84:AO84"/>
    <mergeCell ref="AP84:AT84"/>
    <mergeCell ref="AU84:AY84"/>
    <mergeCell ref="AZ84:BF84"/>
    <mergeCell ref="AP80:AT80"/>
    <mergeCell ref="AU80:AY80"/>
    <mergeCell ref="AZ80:BF80"/>
    <mergeCell ref="B82:E82"/>
    <mergeCell ref="F82:K82"/>
    <mergeCell ref="L82:AO82"/>
    <mergeCell ref="AP82:AT82"/>
    <mergeCell ref="AU82:AY82"/>
    <mergeCell ref="AZ82:BF82"/>
    <mergeCell ref="B81:E81"/>
    <mergeCell ref="F81:K81"/>
    <mergeCell ref="L81:AO81"/>
    <mergeCell ref="AP81:AT81"/>
    <mergeCell ref="AU81:AY81"/>
    <mergeCell ref="AZ81:BF81"/>
    <mergeCell ref="L136:AO136"/>
    <mergeCell ref="AP136:AT136"/>
    <mergeCell ref="AU136:AY136"/>
    <mergeCell ref="B151:BF151"/>
    <mergeCell ref="M12:P12"/>
    <mergeCell ref="M13:AC13"/>
    <mergeCell ref="M14:AC14"/>
    <mergeCell ref="W12:AC12"/>
    <mergeCell ref="Q12:V12"/>
    <mergeCell ref="AZ143:BF143"/>
    <mergeCell ref="AZ142:BF142"/>
    <mergeCell ref="AP141:AY141"/>
    <mergeCell ref="AP142:AY142"/>
    <mergeCell ref="AP143:AY143"/>
    <mergeCell ref="B141:AO143"/>
    <mergeCell ref="AM17:AS17"/>
    <mergeCell ref="Y17:AK17"/>
    <mergeCell ref="F17:R17"/>
    <mergeCell ref="AT17:BF17"/>
    <mergeCell ref="AZ141:BF141"/>
    <mergeCell ref="B139:E139"/>
    <mergeCell ref="F139:K139"/>
    <mergeCell ref="L139:AO139"/>
    <mergeCell ref="AP139:AT139"/>
    <mergeCell ref="B140:E140"/>
    <mergeCell ref="F140:K140"/>
    <mergeCell ref="L140:AO140"/>
    <mergeCell ref="AP140:AT140"/>
    <mergeCell ref="AU140:AY140"/>
    <mergeCell ref="AZ140:BF140"/>
    <mergeCell ref="B137:E137"/>
    <mergeCell ref="F137:K137"/>
    <mergeCell ref="L137:AO137"/>
    <mergeCell ref="AP137:AT137"/>
    <mergeCell ref="AU137:AY137"/>
    <mergeCell ref="AZ137:BF137"/>
    <mergeCell ref="B138:E138"/>
    <mergeCell ref="F138:K138"/>
    <mergeCell ref="L138:AO138"/>
    <mergeCell ref="AP138:AT138"/>
    <mergeCell ref="AU138:AY138"/>
    <mergeCell ref="AZ138:BF138"/>
    <mergeCell ref="AU139:AY139"/>
    <mergeCell ref="AZ139:BF139"/>
    <mergeCell ref="B134:E134"/>
    <mergeCell ref="F134:K134"/>
    <mergeCell ref="L134:AO134"/>
    <mergeCell ref="AP134:AT134"/>
    <mergeCell ref="AU134:AY134"/>
    <mergeCell ref="AZ134:BF134"/>
    <mergeCell ref="B135:E135"/>
    <mergeCell ref="F135:K135"/>
    <mergeCell ref="L135:AO135"/>
    <mergeCell ref="AP135:AT135"/>
    <mergeCell ref="AU135:AY135"/>
    <mergeCell ref="AZ135:BF135"/>
    <mergeCell ref="AE8:AO8"/>
    <mergeCell ref="AE9:AO9"/>
    <mergeCell ref="AP8:BF8"/>
    <mergeCell ref="AP9:BF9"/>
    <mergeCell ref="M8:AC8"/>
    <mergeCell ref="M9:AC9"/>
    <mergeCell ref="AU28:AY28"/>
    <mergeCell ref="AZ28:BF28"/>
    <mergeCell ref="AU27:AY27"/>
    <mergeCell ref="T17:X17"/>
    <mergeCell ref="AZ24:BF24"/>
    <mergeCell ref="AZ25:BF25"/>
    <mergeCell ref="M11:AC11"/>
    <mergeCell ref="AZ27:BF27"/>
    <mergeCell ref="AU25:AY25"/>
    <mergeCell ref="AU24:AY24"/>
    <mergeCell ref="B20:BF20"/>
    <mergeCell ref="B24:E24"/>
    <mergeCell ref="AP25:AT25"/>
    <mergeCell ref="AP24:AT24"/>
    <mergeCell ref="F24:K24"/>
    <mergeCell ref="F25:K25"/>
    <mergeCell ref="L25:AO25"/>
    <mergeCell ref="L24:AO24"/>
    <mergeCell ref="O2:BG3"/>
    <mergeCell ref="B8:L8"/>
    <mergeCell ref="B7:L7"/>
    <mergeCell ref="B9:L9"/>
    <mergeCell ref="B10:L10"/>
    <mergeCell ref="B11:L11"/>
    <mergeCell ref="B17:E17"/>
    <mergeCell ref="B12:L12"/>
    <mergeCell ref="B13:L13"/>
    <mergeCell ref="B14:L14"/>
    <mergeCell ref="AE10:AO10"/>
    <mergeCell ref="AE11:AO11"/>
    <mergeCell ref="AE12:AO12"/>
    <mergeCell ref="AT12:AY12"/>
    <mergeCell ref="AZ12:BF12"/>
    <mergeCell ref="AE13:AO13"/>
    <mergeCell ref="AE14:AO14"/>
    <mergeCell ref="AP12:AS12"/>
    <mergeCell ref="AP10:BF10"/>
    <mergeCell ref="AP11:BF11"/>
    <mergeCell ref="AP13:BF13"/>
    <mergeCell ref="AP14:BF14"/>
    <mergeCell ref="M10:AC10"/>
    <mergeCell ref="AE7:AO7"/>
    <mergeCell ref="B25:E25"/>
    <mergeCell ref="B28:E28"/>
    <mergeCell ref="F28:K28"/>
    <mergeCell ref="L28:AO28"/>
    <mergeCell ref="AP28:AT28"/>
    <mergeCell ref="B27:E27"/>
    <mergeCell ref="F27:K27"/>
    <mergeCell ref="L27:AO27"/>
    <mergeCell ref="AP27:AT27"/>
    <mergeCell ref="B26:E26"/>
    <mergeCell ref="F26:K26"/>
    <mergeCell ref="L26:AO26"/>
    <mergeCell ref="AP26:AT26"/>
    <mergeCell ref="A148:BG148"/>
    <mergeCell ref="A149:BG149"/>
    <mergeCell ref="A146:BG146"/>
    <mergeCell ref="A147:BG147"/>
    <mergeCell ref="AU30:AY30"/>
    <mergeCell ref="AZ30:BF30"/>
    <mergeCell ref="B34:E34"/>
    <mergeCell ref="F34:K34"/>
    <mergeCell ref="L34:AO34"/>
    <mergeCell ref="AP34:AT34"/>
    <mergeCell ref="AU34:AY34"/>
    <mergeCell ref="AZ34:BF34"/>
    <mergeCell ref="B33:E33"/>
    <mergeCell ref="F33:K33"/>
    <mergeCell ref="L33:AO33"/>
    <mergeCell ref="AP33:AT33"/>
    <mergeCell ref="AU33:AY33"/>
    <mergeCell ref="AZ33:BF33"/>
    <mergeCell ref="L36:AO36"/>
    <mergeCell ref="AZ136:BF136"/>
    <mergeCell ref="B136:E136"/>
    <mergeCell ref="F136:K136"/>
    <mergeCell ref="AP36:AT36"/>
    <mergeCell ref="AU36:AY36"/>
    <mergeCell ref="B29:E29"/>
    <mergeCell ref="F29:K29"/>
    <mergeCell ref="L29:AO29"/>
    <mergeCell ref="AP29:AT29"/>
    <mergeCell ref="AU29:AY29"/>
    <mergeCell ref="AZ29:BF29"/>
    <mergeCell ref="F32:K32"/>
    <mergeCell ref="L32:AO32"/>
    <mergeCell ref="AP32:AT32"/>
    <mergeCell ref="AU32:AY32"/>
    <mergeCell ref="AZ32:BF32"/>
    <mergeCell ref="B31:E31"/>
    <mergeCell ref="F31:K31"/>
    <mergeCell ref="L31:AO31"/>
    <mergeCell ref="AP31:AT31"/>
    <mergeCell ref="AU31:AY31"/>
    <mergeCell ref="AZ31:BF31"/>
    <mergeCell ref="B32:E32"/>
    <mergeCell ref="B30:E30"/>
    <mergeCell ref="F30:K30"/>
    <mergeCell ref="L30:AO30"/>
    <mergeCell ref="AP30:AT30"/>
    <mergeCell ref="B37:BF37"/>
    <mergeCell ref="B39:E39"/>
    <mergeCell ref="F39:K39"/>
    <mergeCell ref="L39:AO39"/>
    <mergeCell ref="AU39:AY39"/>
    <mergeCell ref="AZ39:BF39"/>
    <mergeCell ref="B38:E38"/>
    <mergeCell ref="F38:K38"/>
    <mergeCell ref="L38:AO38"/>
    <mergeCell ref="AU38:AY38"/>
    <mergeCell ref="AZ38:BF38"/>
    <mergeCell ref="AP39:AT39"/>
    <mergeCell ref="AP38:AT38"/>
    <mergeCell ref="AZ36:BF36"/>
    <mergeCell ref="B35:E35"/>
    <mergeCell ref="F35:K35"/>
    <mergeCell ref="L35:AO35"/>
    <mergeCell ref="AP35:AT35"/>
    <mergeCell ref="AU35:AY35"/>
    <mergeCell ref="AZ35:BF35"/>
    <mergeCell ref="B36:E36"/>
    <mergeCell ref="F36:K36"/>
    <mergeCell ref="AU43:AY43"/>
    <mergeCell ref="AU46:AY46"/>
    <mergeCell ref="AZ46:BF46"/>
    <mergeCell ref="F40:K40"/>
    <mergeCell ref="F41:K41"/>
    <mergeCell ref="L41:AO41"/>
    <mergeCell ref="AP41:AT41"/>
    <mergeCell ref="AU41:AY41"/>
    <mergeCell ref="AZ41:BF41"/>
    <mergeCell ref="AZ40:BF40"/>
    <mergeCell ref="AZ43:BF43"/>
    <mergeCell ref="L46:AO46"/>
    <mergeCell ref="AP46:AT46"/>
    <mergeCell ref="F42:K42"/>
    <mergeCell ref="L42:AO42"/>
    <mergeCell ref="AP42:AT42"/>
    <mergeCell ref="AU42:AY42"/>
    <mergeCell ref="AZ42:BF42"/>
    <mergeCell ref="L40:AO40"/>
    <mergeCell ref="AP40:AT40"/>
    <mergeCell ref="AU40:AY40"/>
    <mergeCell ref="L45:AO45"/>
    <mergeCell ref="AP45:AT45"/>
    <mergeCell ref="B78:BF78"/>
    <mergeCell ref="B79:BF79"/>
    <mergeCell ref="B105:E105"/>
    <mergeCell ref="F105:K105"/>
    <mergeCell ref="L105:AO105"/>
    <mergeCell ref="AP105:AT105"/>
    <mergeCell ref="AU105:AY105"/>
    <mergeCell ref="AZ105:BF105"/>
    <mergeCell ref="B80:E80"/>
    <mergeCell ref="F80:K80"/>
    <mergeCell ref="B85:E85"/>
    <mergeCell ref="F85:K85"/>
    <mergeCell ref="L85:AO85"/>
    <mergeCell ref="AP85:AT85"/>
    <mergeCell ref="AU85:AY85"/>
    <mergeCell ref="AZ85:BF85"/>
    <mergeCell ref="B86:E86"/>
    <mergeCell ref="F86:K86"/>
    <mergeCell ref="L86:AO86"/>
    <mergeCell ref="AP86:AT86"/>
    <mergeCell ref="AU86:AY86"/>
    <mergeCell ref="AZ86:BF86"/>
    <mergeCell ref="B87:E87"/>
    <mergeCell ref="L80:AO80"/>
    <mergeCell ref="B44:E44"/>
    <mergeCell ref="F44:K44"/>
    <mergeCell ref="B62:E62"/>
    <mergeCell ref="F62:K62"/>
    <mergeCell ref="L62:AO62"/>
    <mergeCell ref="AP62:AT62"/>
    <mergeCell ref="B43:E43"/>
    <mergeCell ref="F43:K43"/>
    <mergeCell ref="L43:AO43"/>
    <mergeCell ref="AP43:AT43"/>
    <mergeCell ref="F57:K57"/>
    <mergeCell ref="L57:AO57"/>
    <mergeCell ref="AP57:AT57"/>
    <mergeCell ref="B53:E53"/>
    <mergeCell ref="F53:K53"/>
    <mergeCell ref="L53:AO53"/>
    <mergeCell ref="AP53:AT53"/>
    <mergeCell ref="B41:E41"/>
    <mergeCell ref="B42:E42"/>
    <mergeCell ref="B40:E40"/>
    <mergeCell ref="AU62:AY62"/>
    <mergeCell ref="AZ62:BF62"/>
    <mergeCell ref="B59:E59"/>
    <mergeCell ref="F59:K59"/>
    <mergeCell ref="L59:AO59"/>
    <mergeCell ref="AP59:AT59"/>
    <mergeCell ref="AU59:AY59"/>
    <mergeCell ref="AZ59:BF59"/>
    <mergeCell ref="B60:E60"/>
    <mergeCell ref="F60:K60"/>
    <mergeCell ref="L60:AO60"/>
    <mergeCell ref="AP60:AT60"/>
    <mergeCell ref="AU52:AY52"/>
    <mergeCell ref="AZ52:BF52"/>
    <mergeCell ref="B50:BF50"/>
    <mergeCell ref="B51:BF51"/>
    <mergeCell ref="AU45:AY45"/>
    <mergeCell ref="AZ45:BF45"/>
    <mergeCell ref="B46:E46"/>
    <mergeCell ref="F46:K46"/>
    <mergeCell ref="B57:E57"/>
    <mergeCell ref="AZ73:BF73"/>
    <mergeCell ref="AU70:AY70"/>
    <mergeCell ref="AZ70:BF70"/>
    <mergeCell ref="B72:E72"/>
    <mergeCell ref="F72:K72"/>
    <mergeCell ref="L72:AO72"/>
    <mergeCell ref="AP72:AT72"/>
    <mergeCell ref="AU72:AY72"/>
    <mergeCell ref="AZ72:BF72"/>
    <mergeCell ref="B71:E71"/>
    <mergeCell ref="F71:K71"/>
    <mergeCell ref="B77:E77"/>
    <mergeCell ref="F77:K77"/>
    <mergeCell ref="L77:AO77"/>
    <mergeCell ref="AP77:AT77"/>
    <mergeCell ref="AU77:AY77"/>
    <mergeCell ref="AZ77:BF77"/>
    <mergeCell ref="B74:E74"/>
    <mergeCell ref="F74:K74"/>
    <mergeCell ref="L74:AO74"/>
    <mergeCell ref="AP74:AT74"/>
    <mergeCell ref="AU74:AY74"/>
    <mergeCell ref="AZ74:BF74"/>
    <mergeCell ref="B75:E75"/>
    <mergeCell ref="F75:K75"/>
    <mergeCell ref="L75:AO75"/>
    <mergeCell ref="AP75:AT75"/>
    <mergeCell ref="AU75:AY75"/>
    <mergeCell ref="AZ75:BF75"/>
    <mergeCell ref="AP65:AT65"/>
    <mergeCell ref="AU65:AY65"/>
    <mergeCell ref="AZ65:BF65"/>
    <mergeCell ref="B63:E63"/>
    <mergeCell ref="F63:K63"/>
    <mergeCell ref="B76:E76"/>
    <mergeCell ref="F76:K76"/>
    <mergeCell ref="L76:AO76"/>
    <mergeCell ref="AP76:AT76"/>
    <mergeCell ref="AU76:AY76"/>
    <mergeCell ref="AZ76:BF76"/>
    <mergeCell ref="L71:AO71"/>
    <mergeCell ref="AP71:AT71"/>
    <mergeCell ref="AU71:AY71"/>
    <mergeCell ref="AZ71:BF71"/>
    <mergeCell ref="B70:E70"/>
    <mergeCell ref="F70:K70"/>
    <mergeCell ref="L70:AO70"/>
    <mergeCell ref="AP70:AT70"/>
    <mergeCell ref="B73:E73"/>
    <mergeCell ref="F73:K73"/>
    <mergeCell ref="L73:AO73"/>
    <mergeCell ref="AP73:AT73"/>
    <mergeCell ref="AU73:AY73"/>
    <mergeCell ref="AZ56:BF56"/>
    <mergeCell ref="B66:E66"/>
    <mergeCell ref="F66:K66"/>
    <mergeCell ref="L66:AO66"/>
    <mergeCell ref="AP66:AT66"/>
    <mergeCell ref="AU66:AY66"/>
    <mergeCell ref="AZ66:BF66"/>
    <mergeCell ref="B67:E67"/>
    <mergeCell ref="F67:K67"/>
    <mergeCell ref="L67:AO67"/>
    <mergeCell ref="AP67:AT67"/>
    <mergeCell ref="AU67:AY67"/>
    <mergeCell ref="AZ67:BF67"/>
    <mergeCell ref="AU63:AY63"/>
    <mergeCell ref="AZ63:BF63"/>
    <mergeCell ref="B64:E64"/>
    <mergeCell ref="F64:K64"/>
    <mergeCell ref="L64:AO64"/>
    <mergeCell ref="AP64:AT64"/>
    <mergeCell ref="AU64:AY64"/>
    <mergeCell ref="AZ64:BF64"/>
    <mergeCell ref="B65:E65"/>
    <mergeCell ref="F65:K65"/>
    <mergeCell ref="L65:AO65"/>
    <mergeCell ref="AZ58:BF58"/>
    <mergeCell ref="B68:E68"/>
    <mergeCell ref="F68:K68"/>
    <mergeCell ref="L68:AO68"/>
    <mergeCell ref="AP68:AT68"/>
    <mergeCell ref="AU68:AY68"/>
    <mergeCell ref="AZ68:BF68"/>
    <mergeCell ref="B54:E54"/>
    <mergeCell ref="F54:K54"/>
    <mergeCell ref="L54:AO54"/>
    <mergeCell ref="AP54:AT54"/>
    <mergeCell ref="AU54:AY54"/>
    <mergeCell ref="AZ54:BF54"/>
    <mergeCell ref="B55:E55"/>
    <mergeCell ref="F55:K55"/>
    <mergeCell ref="L55:AO55"/>
    <mergeCell ref="AP55:AT55"/>
    <mergeCell ref="AU55:AY55"/>
    <mergeCell ref="AZ55:BF55"/>
    <mergeCell ref="B56:E56"/>
    <mergeCell ref="F56:K56"/>
    <mergeCell ref="L56:AO56"/>
    <mergeCell ref="AP56:AT56"/>
    <mergeCell ref="AU56:AY56"/>
    <mergeCell ref="F45:K45"/>
    <mergeCell ref="B69:E69"/>
    <mergeCell ref="F69:K69"/>
    <mergeCell ref="L69:AO69"/>
    <mergeCell ref="AP69:AT69"/>
    <mergeCell ref="AU69:AY69"/>
    <mergeCell ref="AZ69:BF69"/>
    <mergeCell ref="AU57:AY57"/>
    <mergeCell ref="AZ57:BF57"/>
    <mergeCell ref="L63:AO63"/>
    <mergeCell ref="AP63:AT63"/>
    <mergeCell ref="AU60:AY60"/>
    <mergeCell ref="AZ60:BF60"/>
    <mergeCell ref="B61:E61"/>
    <mergeCell ref="F61:K61"/>
    <mergeCell ref="L61:AO61"/>
    <mergeCell ref="AP61:AT61"/>
    <mergeCell ref="AU61:AY61"/>
    <mergeCell ref="AZ61:BF61"/>
    <mergeCell ref="B58:E58"/>
    <mergeCell ref="F58:K58"/>
    <mergeCell ref="L58:AO58"/>
    <mergeCell ref="AP58:AT58"/>
    <mergeCell ref="AU58:AY58"/>
    <mergeCell ref="B19:BF19"/>
    <mergeCell ref="B21:BF21"/>
    <mergeCell ref="B23:BF23"/>
    <mergeCell ref="B48:BF48"/>
    <mergeCell ref="AZ53:BF53"/>
    <mergeCell ref="B47:BF47"/>
    <mergeCell ref="B49:E49"/>
    <mergeCell ref="F49:K49"/>
    <mergeCell ref="L49:AO49"/>
    <mergeCell ref="AP49:AT49"/>
    <mergeCell ref="AU49:AY49"/>
    <mergeCell ref="AZ49:BF49"/>
    <mergeCell ref="B52:E52"/>
    <mergeCell ref="F52:K52"/>
    <mergeCell ref="L52:AO52"/>
    <mergeCell ref="AP52:AT52"/>
    <mergeCell ref="AU53:AY53"/>
    <mergeCell ref="AU26:AY26"/>
    <mergeCell ref="AZ26:BF26"/>
    <mergeCell ref="L44:AO44"/>
    <mergeCell ref="AP44:AT44"/>
    <mergeCell ref="AU44:AY44"/>
    <mergeCell ref="AZ44:BF44"/>
    <mergeCell ref="B45:E45"/>
  </mergeCells>
  <conditionalFormatting sqref="AP8:BF14">
    <cfRule type="cellIs" dxfId="7" priority="1" operator="equal">
      <formula>0</formula>
    </cfRule>
  </conditionalFormatting>
  <conditionalFormatting sqref="AZ25:BF36">
    <cfRule type="cellIs" dxfId="6" priority="117" operator="equal">
      <formula>0</formula>
    </cfRule>
  </conditionalFormatting>
  <conditionalFormatting sqref="AZ38:BF46 AZ80:BF91 AZ94:BF102">
    <cfRule type="cellIs" dxfId="5" priority="10" operator="equal">
      <formula>0</formula>
    </cfRule>
  </conditionalFormatting>
  <conditionalFormatting sqref="AZ53:BF77">
    <cfRule type="cellIs" dxfId="4" priority="6" operator="equal">
      <formula>0</formula>
    </cfRule>
  </conditionalFormatting>
  <conditionalFormatting sqref="AZ106:BF117">
    <cfRule type="cellIs" dxfId="3" priority="4" operator="equal">
      <formula>0</formula>
    </cfRule>
  </conditionalFormatting>
  <conditionalFormatting sqref="AZ120:BF130">
    <cfRule type="cellIs" dxfId="2" priority="3" operator="equal">
      <formula>0</formula>
    </cfRule>
  </conditionalFormatting>
  <conditionalFormatting sqref="AZ133:BF143">
    <cfRule type="cellIs" dxfId="1" priority="2" operator="equal">
      <formula>0</formula>
    </cfRule>
  </conditionalFormatting>
  <conditionalFormatting sqref="AZ151:BF152">
    <cfRule type="cellIs" dxfId="0" priority="29" operator="equal">
      <formula>0</formula>
    </cfRule>
  </conditionalFormatting>
  <dataValidations count="1">
    <dataValidation type="whole" operator="equal" allowBlank="1" showInputMessage="1" showErrorMessage="1" errorTitle="ERROR!" error="If you plan on utilizing the local scanning tool, please enter a quantity of 1, otherwise leave blank." sqref="B49:E49" xr:uid="{00000000-0002-0000-0000-000000000000}">
      <formula1>1</formula1>
    </dataValidation>
  </dataValidations>
  <printOptions horizontalCentered="1"/>
  <pageMargins left="0.16" right="0.23" top="0.35" bottom="0.36" header="0.3" footer="0.16"/>
  <pageSetup scale="88" orientation="portrait" r:id="rId1"/>
  <headerFooter>
    <oddFooter xml:space="preserve">&amp;C&amp;8Copyright © 2024 Data Recognition Corporation. All rights reserved. TABE is aregistered trademark of Data Recognition Corporation. </oddFooter>
  </headerFooter>
  <rowBreaks count="2" manualBreakCount="2">
    <brk id="49" max="58" man="1"/>
    <brk id="102" max="58" man="1"/>
  </rowBreaks>
  <colBreaks count="1" manualBreakCount="1">
    <brk id="59" max="121"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22860</xdr:colOff>
                    <xdr:row>21</xdr:row>
                    <xdr:rowOff>22860</xdr:rowOff>
                  </from>
                  <to>
                    <xdr:col>40</xdr:col>
                    <xdr:colOff>45720</xdr:colOff>
                    <xdr:row>21</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40</xdr:col>
                    <xdr:colOff>7620</xdr:colOff>
                    <xdr:row>21</xdr:row>
                    <xdr:rowOff>0</xdr:rowOff>
                  </from>
                  <to>
                    <xdr:col>45</xdr:col>
                    <xdr:colOff>68580</xdr:colOff>
                    <xdr:row>22</xdr:row>
                    <xdr:rowOff>7620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45</xdr:col>
                    <xdr:colOff>7620</xdr:colOff>
                    <xdr:row>21</xdr:row>
                    <xdr:rowOff>0</xdr:rowOff>
                  </from>
                  <to>
                    <xdr:col>51</xdr:col>
                    <xdr:colOff>0</xdr:colOff>
                    <xdr:row>22</xdr:row>
                    <xdr:rowOff>7620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40</xdr:col>
                    <xdr:colOff>83820</xdr:colOff>
                    <xdr:row>5</xdr:row>
                    <xdr:rowOff>45720</xdr:rowOff>
                  </from>
                  <to>
                    <xdr:col>53</xdr:col>
                    <xdr:colOff>60960</xdr:colOff>
                    <xdr:row>7</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showGridLines="0" view="pageBreakPreview" zoomScaleNormal="100" zoomScaleSheetLayoutView="100" workbookViewId="0">
      <selection activeCell="N25" sqref="N25"/>
    </sheetView>
  </sheetViews>
  <sheetFormatPr defaultRowHeight="14.4" x14ac:dyDescent="0.3"/>
  <sheetData/>
  <sheetProtection algorithmName="SHA-512" hashValue="xmXQlFVvj+LUoZPCXCcbUJaTDkoqX+8n3eqcuULpmX+6IIwvHXKQmz2xOBjOEaQVNSAEG8zFgCSvM4FN6EOHKg==" saltValue="W9oSaHNCqpX+2QjDElWYsw==" spinCount="100000" sheet="1" objects="1" scenarios="1" selectLockedCells="1" selectUnlockedCells="1"/>
  <pageMargins left="0.34" right="0.25" top="0.4" bottom="0.32" header="0.3" footer="0.3"/>
  <pageSetup scale="86" orientation="portrait" r:id="rId1"/>
  <headerFooter>
    <oddFooter>&amp;L&amp;8Rev. 07-29-19 (12-Month Orders)</oddFooter>
  </headerFooter>
  <drawing r:id="rId2"/>
  <legacyDrawing r:id="rId3"/>
  <oleObjects>
    <mc:AlternateContent xmlns:mc="http://schemas.openxmlformats.org/markup-compatibility/2006">
      <mc:Choice Requires="x14">
        <oleObject progId="Word.Document.12" shapeId="3073" r:id="rId4">
          <objectPr defaultSize="0" autoPict="0" r:id="rId5">
            <anchor moveWithCells="1">
              <from>
                <xdr:col>0</xdr:col>
                <xdr:colOff>152400</xdr:colOff>
                <xdr:row>8</xdr:row>
                <xdr:rowOff>45720</xdr:rowOff>
              </from>
              <to>
                <xdr:col>11</xdr:col>
                <xdr:colOff>518160</xdr:colOff>
                <xdr:row>58</xdr:row>
                <xdr:rowOff>45720</xdr:rowOff>
              </to>
            </anchor>
          </objectPr>
        </oleObject>
      </mc:Choice>
      <mc:Fallback>
        <oleObject progId="Word.Document.12"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Order Form</vt:lpstr>
      <vt:lpstr>Local Scanning Info Form</vt:lpstr>
      <vt:lpstr>'Order Form'!Print_Area</vt:lpstr>
    </vt:vector>
  </TitlesOfParts>
  <Company>The McGraw-Hill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Young, Ryan</dc:creator>
  <cp:lastModifiedBy>Allen, Jollene</cp:lastModifiedBy>
  <cp:lastPrinted>2024-11-26T21:23:59Z</cp:lastPrinted>
  <dcterms:created xsi:type="dcterms:W3CDTF">2015-10-15T18:27:25Z</dcterms:created>
  <dcterms:modified xsi:type="dcterms:W3CDTF">2025-08-27T17:48:52Z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